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TDJV\TDJV 2022\Epreuves et résultats\ECM\"/>
    </mc:Choice>
  </mc:AlternateContent>
  <workbookProtection workbookAlgorithmName="SHA-512" workbookHashValue="OQf4oPzVzgWAF1uvXv6eDOcRvjRM7TRngtrRBW4AgLcMRV3dN6Le6g8Sqm2SIzekzcEe5I3WdR0QinIqqjnW7g==" workbookSaltValue="Ue/yBB/eNscWQN4dhw5euQ==" workbookSpinCount="100000" lockStructure="1"/>
  <bookViews>
    <workbookView xWindow="0" yWindow="0" windowWidth="20490" windowHeight="7755" tabRatio="653" firstSheet="5" activeTab="11"/>
  </bookViews>
  <sheets>
    <sheet name="Recap dossard" sheetId="2" state="hidden" r:id="rId1"/>
    <sheet name="Saisie des resultats" sheetId="5" state="hidden" r:id="rId2"/>
    <sheet name="Poussins F" sheetId="18" state="hidden" r:id="rId3"/>
    <sheet name="Poussins G" sheetId="7" r:id="rId4"/>
    <sheet name="Pupilles F" sheetId="19" r:id="rId5"/>
    <sheet name="Pupilles G" sheetId="8" r:id="rId6"/>
    <sheet name="Benjamins F" sheetId="20" r:id="rId7"/>
    <sheet name="Benjamins G" sheetId="9" r:id="rId8"/>
    <sheet name="Minimes F" sheetId="21" r:id="rId9"/>
    <sheet name="Minimes G" sheetId="10" r:id="rId10"/>
    <sheet name="Cadets F" sheetId="22" state="hidden" r:id="rId11"/>
    <sheet name="Cadets G" sheetId="11" r:id="rId12"/>
    <sheet name="copie pour tri" sheetId="16" state="hidden" r:id="rId13"/>
    <sheet name="copie pout tri final" sheetId="17" state="hidden" r:id="rId14"/>
  </sheets>
  <definedNames>
    <definedName name="_xlnm._FilterDatabase" localSheetId="1" hidden="1">'Saisie des resultats'!$A$1:$U$150</definedName>
    <definedName name="CaracRecherche">'Recap dossard'!$E$2:$G$6</definedName>
    <definedName name="CategorieAge">'Recap dossard'!$A$2:$B$126</definedName>
    <definedName name="ClassementPoints">'Recap dossard'!$Q$2:$R$104</definedName>
    <definedName name="PointXC">'Recap dossard'!$M$2:$N$100</definedName>
    <definedName name="_xlnm.Print_Area" localSheetId="6">'Benjamins F'!$A$1:$R$5</definedName>
    <definedName name="_xlnm.Print_Area" localSheetId="7">'Benjamins G'!$A$1:$R$27</definedName>
    <definedName name="_xlnm.Print_Area" localSheetId="11">'Cadets G'!$A$1:$R$18</definedName>
    <definedName name="_xlnm.Print_Area" localSheetId="8">'Minimes F'!$A$1:$R$4</definedName>
    <definedName name="_xlnm.Print_Area" localSheetId="9">'Minimes G'!$A$1:$R$21</definedName>
    <definedName name="_xlnm.Print_Area" localSheetId="2">'Poussins F'!$A$1:$R$3</definedName>
    <definedName name="_xlnm.Print_Area" localSheetId="3">'Poussins G'!$A$1:$R$7</definedName>
    <definedName name="_xlnm.Print_Area" localSheetId="4">'Pupilles F'!$A$1:$R$4</definedName>
    <definedName name="_xlnm.Print_Area" localSheetId="5">'Pupilles G'!$A$1:$R$10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7" i="7" l="1"/>
  <c r="Q8" i="7"/>
  <c r="Q6" i="7"/>
  <c r="Q5" i="7"/>
  <c r="Q4" i="7"/>
  <c r="Q10" i="8"/>
  <c r="Q7" i="8"/>
  <c r="Q8" i="8"/>
  <c r="Q9" i="8"/>
  <c r="Q5" i="8"/>
  <c r="Q6" i="8"/>
  <c r="Q4" i="8"/>
  <c r="Q4" i="20"/>
  <c r="Q5" i="20"/>
  <c r="Q5" i="11"/>
  <c r="Q15" i="11"/>
  <c r="Q16" i="11"/>
  <c r="Q17" i="11"/>
  <c r="Q18" i="11"/>
  <c r="Q11" i="11"/>
  <c r="Q12" i="11"/>
  <c r="Q14" i="11"/>
  <c r="Q13" i="11"/>
  <c r="Q10" i="11"/>
  <c r="Q6" i="11"/>
  <c r="Q7" i="11"/>
  <c r="Q8" i="11"/>
  <c r="Q4" i="11"/>
  <c r="Q9" i="11"/>
  <c r="Q8" i="9"/>
  <c r="Q7" i="9"/>
  <c r="Q5" i="9"/>
  <c r="Q12" i="9"/>
  <c r="Q6" i="9"/>
  <c r="Q4" i="9"/>
  <c r="Q26" i="9"/>
  <c r="Q27" i="9"/>
  <c r="Q20" i="9"/>
  <c r="Q21" i="9"/>
  <c r="Q23" i="9"/>
  <c r="Q25" i="9"/>
  <c r="Q18" i="9"/>
  <c r="Q9" i="9"/>
  <c r="Q19" i="9"/>
  <c r="Q16" i="9"/>
  <c r="Q22" i="9"/>
  <c r="Q24" i="9"/>
  <c r="Q17" i="9"/>
  <c r="Q11" i="9"/>
  <c r="Q14" i="9"/>
  <c r="Q10" i="9"/>
  <c r="Q13" i="9"/>
  <c r="Q15" i="9"/>
  <c r="Q21" i="10"/>
  <c r="Q16" i="10"/>
  <c r="Q20" i="10"/>
  <c r="Q13" i="10"/>
  <c r="Q18" i="10"/>
  <c r="Q9" i="10"/>
  <c r="Q11" i="10"/>
  <c r="Q12" i="10"/>
  <c r="Q19" i="10"/>
  <c r="Q17" i="10"/>
  <c r="Q14" i="10"/>
  <c r="Q7" i="10"/>
  <c r="Q15" i="10"/>
  <c r="Q6" i="10"/>
  <c r="Q10" i="10"/>
  <c r="Q8" i="10"/>
  <c r="Q5" i="10"/>
  <c r="Q4" i="10"/>
  <c r="Q4" i="21"/>
  <c r="K8" i="8" l="1"/>
  <c r="K15" i="11"/>
  <c r="K16" i="11"/>
  <c r="K8" i="11"/>
  <c r="K6" i="11"/>
  <c r="K10" i="11"/>
  <c r="K18" i="11"/>
  <c r="K14" i="11"/>
  <c r="K9" i="11"/>
  <c r="K11" i="11"/>
  <c r="K13" i="11"/>
  <c r="K17" i="11"/>
  <c r="K7" i="11"/>
  <c r="K12" i="11"/>
  <c r="K4" i="11"/>
  <c r="K5" i="11"/>
  <c r="K9" i="10"/>
  <c r="K12" i="10"/>
  <c r="K4" i="10"/>
  <c r="K21" i="10"/>
  <c r="K20" i="10"/>
  <c r="K15" i="10"/>
  <c r="K19" i="10"/>
  <c r="K8" i="10"/>
  <c r="K7" i="10"/>
  <c r="K17" i="10"/>
  <c r="K13" i="10"/>
  <c r="K11" i="10"/>
  <c r="K10" i="10"/>
  <c r="K18" i="10"/>
  <c r="K6" i="10"/>
  <c r="K14" i="10"/>
  <c r="K16" i="10"/>
  <c r="K5" i="10"/>
  <c r="K4" i="21"/>
  <c r="K13" i="9"/>
  <c r="K7" i="9"/>
  <c r="K14" i="9"/>
  <c r="K4" i="9"/>
  <c r="K12" i="9"/>
  <c r="K17" i="9"/>
  <c r="K23" i="9"/>
  <c r="K9" i="9"/>
  <c r="K20" i="9"/>
  <c r="K15" i="9"/>
  <c r="K21" i="9"/>
  <c r="K11" i="9"/>
  <c r="K26" i="9"/>
  <c r="K8" i="9"/>
  <c r="K5" i="9"/>
  <c r="K18" i="9"/>
  <c r="K22" i="9"/>
  <c r="K19" i="9"/>
  <c r="K16" i="9"/>
  <c r="K27" i="9"/>
  <c r="K10" i="9"/>
  <c r="K24" i="9"/>
  <c r="K6" i="9"/>
  <c r="K25" i="9"/>
  <c r="K4" i="20"/>
  <c r="K5" i="20"/>
  <c r="K9" i="8"/>
  <c r="K10" i="8"/>
  <c r="K6" i="8"/>
  <c r="K5" i="8"/>
  <c r="K4" i="8"/>
  <c r="K7" i="8"/>
  <c r="K4" i="19"/>
  <c r="K8" i="7"/>
  <c r="K4" i="7"/>
  <c r="K5" i="7"/>
  <c r="K7" i="7"/>
  <c r="K6" i="7"/>
  <c r="L16" i="10"/>
  <c r="L14" i="10"/>
  <c r="L7" i="7"/>
  <c r="L4" i="11"/>
  <c r="L12" i="11"/>
  <c r="L7" i="11"/>
  <c r="L17" i="11"/>
  <c r="L13" i="11"/>
  <c r="L11" i="11"/>
  <c r="L9" i="11"/>
  <c r="L14" i="11"/>
  <c r="L18" i="11"/>
  <c r="L10" i="11"/>
  <c r="L6" i="11"/>
  <c r="L8" i="11"/>
  <c r="L16" i="11"/>
  <c r="L15" i="11"/>
  <c r="L26" i="9"/>
  <c r="L11" i="9"/>
  <c r="L21" i="9"/>
  <c r="L15" i="9"/>
  <c r="L20" i="9"/>
  <c r="L9" i="9"/>
  <c r="L23" i="9"/>
  <c r="L17" i="9"/>
  <c r="L12" i="9"/>
  <c r="L4" i="9"/>
  <c r="L14" i="9"/>
  <c r="L5" i="7"/>
  <c r="L8" i="8"/>
  <c r="L4" i="8"/>
  <c r="L5" i="8"/>
  <c r="L6" i="8"/>
  <c r="L6" i="9"/>
  <c r="L24" i="9"/>
  <c r="L10" i="9"/>
  <c r="L27" i="9"/>
  <c r="L16" i="9"/>
  <c r="L19" i="9"/>
  <c r="L22" i="9"/>
  <c r="L18" i="9"/>
  <c r="L5" i="9"/>
  <c r="L8" i="9"/>
  <c r="L6" i="10"/>
  <c r="L18" i="10"/>
  <c r="L10" i="10"/>
  <c r="L11" i="10"/>
  <c r="L13" i="10"/>
  <c r="L17" i="10"/>
  <c r="L7" i="10"/>
  <c r="L8" i="10"/>
  <c r="L19" i="10"/>
  <c r="L15" i="10"/>
  <c r="L20" i="10"/>
  <c r="L21" i="10"/>
  <c r="L4" i="10"/>
  <c r="L4" i="7"/>
  <c r="L8" i="7"/>
  <c r="L6" i="7"/>
  <c r="L5" i="11"/>
  <c r="L12" i="10"/>
  <c r="L9" i="10"/>
  <c r="L5" i="10"/>
  <c r="L4" i="21"/>
  <c r="L7" i="9"/>
  <c r="L13" i="9"/>
  <c r="L25" i="9"/>
  <c r="L4" i="20"/>
  <c r="L5" i="20"/>
  <c r="L10" i="8"/>
  <c r="L9" i="8"/>
  <c r="L7" i="8"/>
  <c r="L4" i="19"/>
  <c r="G16" i="5" l="1"/>
  <c r="G17" i="5"/>
  <c r="G18" i="5"/>
  <c r="G19" i="5"/>
  <c r="G20" i="5"/>
  <c r="G21" i="5"/>
  <c r="G22" i="5"/>
  <c r="G23" i="5"/>
  <c r="J19" i="5"/>
  <c r="J20" i="5"/>
  <c r="J21" i="5"/>
  <c r="J22" i="5"/>
  <c r="J23" i="5"/>
  <c r="J14" i="5"/>
  <c r="J15" i="5"/>
  <c r="J16" i="5"/>
  <c r="J17" i="5"/>
  <c r="J18" i="5"/>
  <c r="G14" i="5"/>
  <c r="G15" i="5"/>
  <c r="G149" i="5"/>
  <c r="J149" i="5"/>
  <c r="K149" i="5"/>
  <c r="L149" i="5" s="1"/>
  <c r="N149" i="5" s="1"/>
  <c r="O149" i="5"/>
  <c r="Q149" i="5"/>
  <c r="S149" i="5"/>
  <c r="G150" i="5"/>
  <c r="J150" i="5"/>
  <c r="K150" i="5"/>
  <c r="L150" i="5" s="1"/>
  <c r="N150" i="5" s="1"/>
  <c r="O150" i="5"/>
  <c r="Q150" i="5"/>
  <c r="S150" i="5"/>
  <c r="G93" i="5"/>
  <c r="J93" i="5"/>
  <c r="K93" i="5" s="1"/>
  <c r="O93" i="5"/>
  <c r="Q93" i="5"/>
  <c r="S93" i="5"/>
  <c r="G94" i="5"/>
  <c r="J94" i="5"/>
  <c r="K94" i="5" s="1"/>
  <c r="O94" i="5"/>
  <c r="Q94" i="5"/>
  <c r="S94" i="5"/>
  <c r="G95" i="5"/>
  <c r="J95" i="5"/>
  <c r="K95" i="5" s="1"/>
  <c r="O95" i="5"/>
  <c r="Q95" i="5"/>
  <c r="S95" i="5"/>
  <c r="G96" i="5"/>
  <c r="J96" i="5"/>
  <c r="K96" i="5" s="1"/>
  <c r="O96" i="5"/>
  <c r="Q96" i="5"/>
  <c r="S96" i="5"/>
  <c r="G97" i="5"/>
  <c r="J97" i="5"/>
  <c r="K97" i="5" s="1"/>
  <c r="O97" i="5"/>
  <c r="Q97" i="5"/>
  <c r="S97" i="5"/>
  <c r="G98" i="5"/>
  <c r="J98" i="5"/>
  <c r="K98" i="5" s="1"/>
  <c r="O98" i="5"/>
  <c r="Q98" i="5"/>
  <c r="S98" i="5"/>
  <c r="G99" i="5"/>
  <c r="J99" i="5"/>
  <c r="K99" i="5" s="1"/>
  <c r="O99" i="5"/>
  <c r="Q99" i="5"/>
  <c r="S99" i="5"/>
  <c r="G100" i="5"/>
  <c r="J100" i="5"/>
  <c r="K100" i="5" s="1"/>
  <c r="O100" i="5"/>
  <c r="Q100" i="5"/>
  <c r="S100" i="5"/>
  <c r="G101" i="5"/>
  <c r="J101" i="5"/>
  <c r="K101" i="5" s="1"/>
  <c r="O101" i="5"/>
  <c r="Q101" i="5"/>
  <c r="S101" i="5"/>
  <c r="G102" i="5"/>
  <c r="J102" i="5"/>
  <c r="K102" i="5" s="1"/>
  <c r="O102" i="5"/>
  <c r="Q102" i="5"/>
  <c r="S102" i="5"/>
  <c r="G103" i="5"/>
  <c r="J103" i="5"/>
  <c r="K103" i="5" s="1"/>
  <c r="O103" i="5"/>
  <c r="Q103" i="5"/>
  <c r="S103" i="5"/>
  <c r="G104" i="5"/>
  <c r="J104" i="5"/>
  <c r="K104" i="5" s="1"/>
  <c r="O104" i="5"/>
  <c r="Q104" i="5"/>
  <c r="S104" i="5"/>
  <c r="G105" i="5"/>
  <c r="J105" i="5"/>
  <c r="K105" i="5" s="1"/>
  <c r="O105" i="5"/>
  <c r="Q105" i="5"/>
  <c r="S105" i="5"/>
  <c r="G57" i="5"/>
  <c r="J57" i="5"/>
  <c r="K57" i="5" s="1"/>
  <c r="O57" i="5"/>
  <c r="Q57" i="5"/>
  <c r="S57" i="5"/>
  <c r="G58" i="5"/>
  <c r="J58" i="5"/>
  <c r="K58" i="5" s="1"/>
  <c r="O58" i="5"/>
  <c r="Q58" i="5"/>
  <c r="S58" i="5"/>
  <c r="G59" i="5"/>
  <c r="J59" i="5"/>
  <c r="K59" i="5" s="1"/>
  <c r="O59" i="5"/>
  <c r="Q59" i="5"/>
  <c r="S59" i="5"/>
  <c r="G60" i="5"/>
  <c r="J60" i="5"/>
  <c r="K60" i="5" s="1"/>
  <c r="O60" i="5"/>
  <c r="Q60" i="5"/>
  <c r="S60" i="5"/>
  <c r="G61" i="5"/>
  <c r="J61" i="5"/>
  <c r="K61" i="5" s="1"/>
  <c r="O61" i="5"/>
  <c r="Q61" i="5"/>
  <c r="S61" i="5"/>
  <c r="G62" i="5"/>
  <c r="J62" i="5"/>
  <c r="K62" i="5" s="1"/>
  <c r="O62" i="5"/>
  <c r="Q62" i="5"/>
  <c r="S62" i="5"/>
  <c r="G63" i="5"/>
  <c r="J63" i="5"/>
  <c r="K63" i="5" s="1"/>
  <c r="O63" i="5"/>
  <c r="Q63" i="5"/>
  <c r="S63" i="5"/>
  <c r="G64" i="5"/>
  <c r="J64" i="5"/>
  <c r="K64" i="5" s="1"/>
  <c r="O64" i="5"/>
  <c r="Q64" i="5"/>
  <c r="S64" i="5"/>
  <c r="G65" i="5"/>
  <c r="J65" i="5"/>
  <c r="K65" i="5" s="1"/>
  <c r="O65" i="5"/>
  <c r="Q65" i="5"/>
  <c r="S65" i="5"/>
  <c r="G66" i="5"/>
  <c r="J66" i="5"/>
  <c r="K66" i="5" s="1"/>
  <c r="O66" i="5"/>
  <c r="Q66" i="5"/>
  <c r="S66" i="5"/>
  <c r="G67" i="5"/>
  <c r="J67" i="5"/>
  <c r="K67" i="5" s="1"/>
  <c r="O67" i="5"/>
  <c r="Q67" i="5"/>
  <c r="S67" i="5"/>
  <c r="G68" i="5"/>
  <c r="J68" i="5"/>
  <c r="K68" i="5" s="1"/>
  <c r="O68" i="5"/>
  <c r="Q68" i="5"/>
  <c r="S68" i="5"/>
  <c r="G69" i="5"/>
  <c r="J69" i="5"/>
  <c r="K69" i="5" s="1"/>
  <c r="O69" i="5"/>
  <c r="Q69" i="5"/>
  <c r="S69" i="5"/>
  <c r="G70" i="5"/>
  <c r="J70" i="5"/>
  <c r="K70" i="5" s="1"/>
  <c r="O70" i="5"/>
  <c r="Q70" i="5"/>
  <c r="S70" i="5"/>
  <c r="G71" i="5"/>
  <c r="J71" i="5"/>
  <c r="K71" i="5" s="1"/>
  <c r="O71" i="5"/>
  <c r="Q71" i="5"/>
  <c r="S71" i="5"/>
  <c r="G26" i="5"/>
  <c r="J26" i="5"/>
  <c r="K26" i="5" s="1"/>
  <c r="O26" i="5"/>
  <c r="Q26" i="5"/>
  <c r="S26" i="5"/>
  <c r="G27" i="5"/>
  <c r="J27" i="5"/>
  <c r="O27" i="5"/>
  <c r="Q27" i="5"/>
  <c r="S27" i="5"/>
  <c r="G28" i="5"/>
  <c r="J28" i="5"/>
  <c r="K28" i="5" s="1"/>
  <c r="O28" i="5"/>
  <c r="Q28" i="5"/>
  <c r="S28" i="5"/>
  <c r="G29" i="5"/>
  <c r="J29" i="5"/>
  <c r="O29" i="5"/>
  <c r="Q29" i="5"/>
  <c r="S29" i="5"/>
  <c r="G30" i="5"/>
  <c r="J30" i="5"/>
  <c r="K30" i="5" s="1"/>
  <c r="O30" i="5"/>
  <c r="Q30" i="5"/>
  <c r="S30" i="5"/>
  <c r="G31" i="5"/>
  <c r="J31" i="5"/>
  <c r="O31" i="5"/>
  <c r="Q31" i="5"/>
  <c r="S31" i="5"/>
  <c r="G32" i="5"/>
  <c r="J32" i="5"/>
  <c r="K32" i="5" s="1"/>
  <c r="O32" i="5"/>
  <c r="Q32" i="5"/>
  <c r="S32" i="5"/>
  <c r="G3" i="5"/>
  <c r="J3" i="5"/>
  <c r="O3" i="5"/>
  <c r="Q3" i="5"/>
  <c r="S3" i="5"/>
  <c r="G4" i="5"/>
  <c r="J4" i="5"/>
  <c r="O4" i="5"/>
  <c r="Q4" i="5"/>
  <c r="S4" i="5"/>
  <c r="G5" i="5"/>
  <c r="J5" i="5"/>
  <c r="O5" i="5"/>
  <c r="Q5" i="5"/>
  <c r="S5" i="5"/>
  <c r="G6" i="5"/>
  <c r="J6" i="5"/>
  <c r="O6" i="5"/>
  <c r="Q6" i="5"/>
  <c r="S6" i="5"/>
  <c r="G7" i="5"/>
  <c r="J7" i="5"/>
  <c r="O7" i="5"/>
  <c r="Q7" i="5"/>
  <c r="S7" i="5"/>
  <c r="G8" i="5"/>
  <c r="J8" i="5"/>
  <c r="O8" i="5"/>
  <c r="Q8" i="5"/>
  <c r="S8" i="5"/>
  <c r="G9" i="5"/>
  <c r="J9" i="5"/>
  <c r="O9" i="5"/>
  <c r="Q9" i="5"/>
  <c r="S9" i="5"/>
  <c r="G10" i="5"/>
  <c r="J10" i="5"/>
  <c r="O10" i="5"/>
  <c r="Q10" i="5"/>
  <c r="S10" i="5"/>
  <c r="G11" i="5"/>
  <c r="J11" i="5"/>
  <c r="O11" i="5"/>
  <c r="Q11" i="5"/>
  <c r="S11" i="5"/>
  <c r="G12" i="5"/>
  <c r="J12" i="5"/>
  <c r="O12" i="5"/>
  <c r="Q12" i="5"/>
  <c r="S12" i="5"/>
  <c r="G13" i="5"/>
  <c r="J13" i="5"/>
  <c r="O13" i="5"/>
  <c r="Q13" i="5"/>
  <c r="S13" i="5"/>
  <c r="G34" i="5"/>
  <c r="G35" i="5"/>
  <c r="G132" i="5"/>
  <c r="J132" i="5"/>
  <c r="O132" i="5"/>
  <c r="Q132" i="5"/>
  <c r="S132" i="5"/>
  <c r="G133" i="5"/>
  <c r="J133" i="5"/>
  <c r="O133" i="5"/>
  <c r="Q133" i="5"/>
  <c r="S133" i="5"/>
  <c r="G134" i="5"/>
  <c r="J134" i="5"/>
  <c r="O134" i="5"/>
  <c r="Q134" i="5"/>
  <c r="S134" i="5"/>
  <c r="G135" i="5"/>
  <c r="J135" i="5"/>
  <c r="O135" i="5"/>
  <c r="Q135" i="5"/>
  <c r="S135" i="5"/>
  <c r="G136" i="5"/>
  <c r="J136" i="5"/>
  <c r="O136" i="5"/>
  <c r="Q136" i="5"/>
  <c r="S136" i="5"/>
  <c r="G137" i="5"/>
  <c r="J137" i="5"/>
  <c r="O137" i="5"/>
  <c r="Q137" i="5"/>
  <c r="S137" i="5"/>
  <c r="G138" i="5"/>
  <c r="J138" i="5"/>
  <c r="O138" i="5"/>
  <c r="Q138" i="5"/>
  <c r="S138" i="5"/>
  <c r="G139" i="5"/>
  <c r="J139" i="5"/>
  <c r="O139" i="5"/>
  <c r="Q139" i="5"/>
  <c r="S139" i="5"/>
  <c r="G2" i="5"/>
  <c r="J2" i="5"/>
  <c r="O2" i="5"/>
  <c r="Q2" i="5"/>
  <c r="S2" i="5"/>
  <c r="O14" i="5"/>
  <c r="Q14" i="5"/>
  <c r="S14" i="5"/>
  <c r="O15" i="5"/>
  <c r="Q15" i="5"/>
  <c r="S15" i="5"/>
  <c r="O16" i="5"/>
  <c r="Q16" i="5"/>
  <c r="S16" i="5"/>
  <c r="O17" i="5"/>
  <c r="Q17" i="5"/>
  <c r="S17" i="5"/>
  <c r="O18" i="5"/>
  <c r="Q18" i="5"/>
  <c r="S18" i="5"/>
  <c r="O19" i="5"/>
  <c r="Q19" i="5"/>
  <c r="S19" i="5"/>
  <c r="O20" i="5"/>
  <c r="Q20" i="5"/>
  <c r="S20" i="5"/>
  <c r="O21" i="5"/>
  <c r="Q21" i="5"/>
  <c r="S21" i="5"/>
  <c r="O22" i="5"/>
  <c r="Q22" i="5"/>
  <c r="S22" i="5"/>
  <c r="O23" i="5"/>
  <c r="Q23" i="5"/>
  <c r="S23" i="5"/>
  <c r="O24" i="5"/>
  <c r="Q24" i="5"/>
  <c r="S24" i="5"/>
  <c r="G25" i="5"/>
  <c r="J25" i="5"/>
  <c r="O25" i="5"/>
  <c r="Q25" i="5"/>
  <c r="S25" i="5"/>
  <c r="G33" i="5"/>
  <c r="J33" i="5"/>
  <c r="K33" i="5"/>
  <c r="L33" i="5" s="1"/>
  <c r="N33" i="5" s="1"/>
  <c r="O33" i="5"/>
  <c r="Q33" i="5"/>
  <c r="S33" i="5"/>
  <c r="J34" i="5"/>
  <c r="K34" i="5"/>
  <c r="L34" i="5" s="1"/>
  <c r="N34" i="5" s="1"/>
  <c r="O34" i="5"/>
  <c r="Q34" i="5"/>
  <c r="S34" i="5"/>
  <c r="J35" i="5"/>
  <c r="K35" i="5"/>
  <c r="L35" i="5" s="1"/>
  <c r="N35" i="5" s="1"/>
  <c r="O35" i="5"/>
  <c r="Q35" i="5"/>
  <c r="S35" i="5"/>
  <c r="G36" i="5"/>
  <c r="J36" i="5"/>
  <c r="K36" i="5"/>
  <c r="L36" i="5" s="1"/>
  <c r="N36" i="5" s="1"/>
  <c r="O36" i="5"/>
  <c r="Q36" i="5"/>
  <c r="S36" i="5"/>
  <c r="G37" i="5"/>
  <c r="J37" i="5"/>
  <c r="K37" i="5"/>
  <c r="L37" i="5" s="1"/>
  <c r="N37" i="5" s="1"/>
  <c r="O37" i="5"/>
  <c r="Q37" i="5"/>
  <c r="S37" i="5"/>
  <c r="G38" i="5"/>
  <c r="J38" i="5"/>
  <c r="K38" i="5"/>
  <c r="L38" i="5" s="1"/>
  <c r="N38" i="5" s="1"/>
  <c r="O38" i="5"/>
  <c r="Q38" i="5"/>
  <c r="S38" i="5"/>
  <c r="G39" i="5"/>
  <c r="J39" i="5"/>
  <c r="K39" i="5"/>
  <c r="L39" i="5" s="1"/>
  <c r="N39" i="5" s="1"/>
  <c r="O39" i="5"/>
  <c r="Q39" i="5"/>
  <c r="S39" i="5"/>
  <c r="G40" i="5"/>
  <c r="J40" i="5"/>
  <c r="K40" i="5"/>
  <c r="L40" i="5" s="1"/>
  <c r="N40" i="5" s="1"/>
  <c r="O40" i="5"/>
  <c r="Q40" i="5"/>
  <c r="S40" i="5"/>
  <c r="G41" i="5"/>
  <c r="J41" i="5"/>
  <c r="O41" i="5"/>
  <c r="Q41" i="5"/>
  <c r="S41" i="5"/>
  <c r="G42" i="5"/>
  <c r="J42" i="5"/>
  <c r="O42" i="5"/>
  <c r="Q42" i="5"/>
  <c r="S42" i="5"/>
  <c r="G43" i="5"/>
  <c r="J43" i="5"/>
  <c r="O43" i="5"/>
  <c r="Q43" i="5"/>
  <c r="S43" i="5"/>
  <c r="G44" i="5"/>
  <c r="J44" i="5"/>
  <c r="O44" i="5"/>
  <c r="Q44" i="5"/>
  <c r="S44" i="5"/>
  <c r="G45" i="5"/>
  <c r="J45" i="5"/>
  <c r="O45" i="5"/>
  <c r="Q45" i="5"/>
  <c r="S45" i="5"/>
  <c r="G46" i="5"/>
  <c r="J46" i="5"/>
  <c r="O46" i="5"/>
  <c r="Q46" i="5"/>
  <c r="S46" i="5"/>
  <c r="G47" i="5"/>
  <c r="J47" i="5"/>
  <c r="O47" i="5"/>
  <c r="Q47" i="5"/>
  <c r="S47" i="5"/>
  <c r="G48" i="5"/>
  <c r="J48" i="5"/>
  <c r="O48" i="5"/>
  <c r="Q48" i="5"/>
  <c r="S48" i="5"/>
  <c r="G49" i="5"/>
  <c r="J49" i="5"/>
  <c r="O49" i="5"/>
  <c r="Q49" i="5"/>
  <c r="S49" i="5"/>
  <c r="G50" i="5"/>
  <c r="J50" i="5"/>
  <c r="O50" i="5"/>
  <c r="Q50" i="5"/>
  <c r="S50" i="5"/>
  <c r="G51" i="5"/>
  <c r="J51" i="5"/>
  <c r="O51" i="5"/>
  <c r="Q51" i="5"/>
  <c r="S51" i="5"/>
  <c r="G52" i="5"/>
  <c r="J52" i="5"/>
  <c r="O52" i="5"/>
  <c r="Q52" i="5"/>
  <c r="S52" i="5"/>
  <c r="G53" i="5"/>
  <c r="J53" i="5"/>
  <c r="O53" i="5"/>
  <c r="Q53" i="5"/>
  <c r="S53" i="5"/>
  <c r="G54" i="5"/>
  <c r="J54" i="5"/>
  <c r="O54" i="5"/>
  <c r="Q54" i="5"/>
  <c r="S54" i="5"/>
  <c r="G55" i="5"/>
  <c r="J55" i="5"/>
  <c r="O55" i="5"/>
  <c r="Q55" i="5"/>
  <c r="S55" i="5"/>
  <c r="G56" i="5"/>
  <c r="J56" i="5"/>
  <c r="O56" i="5"/>
  <c r="Q56" i="5"/>
  <c r="S56" i="5"/>
  <c r="G72" i="5"/>
  <c r="J72" i="5"/>
  <c r="O72" i="5"/>
  <c r="Q72" i="5"/>
  <c r="S72" i="5"/>
  <c r="G73" i="5"/>
  <c r="J73" i="5"/>
  <c r="O73" i="5"/>
  <c r="Q73" i="5"/>
  <c r="S73" i="5"/>
  <c r="G74" i="5"/>
  <c r="J74" i="5"/>
  <c r="O74" i="5"/>
  <c r="Q74" i="5"/>
  <c r="S74" i="5"/>
  <c r="G75" i="5"/>
  <c r="J75" i="5"/>
  <c r="O75" i="5"/>
  <c r="Q75" i="5"/>
  <c r="S75" i="5"/>
  <c r="G76" i="5"/>
  <c r="J76" i="5"/>
  <c r="O76" i="5"/>
  <c r="Q76" i="5"/>
  <c r="S76" i="5"/>
  <c r="G77" i="5"/>
  <c r="J77" i="5"/>
  <c r="O77" i="5"/>
  <c r="Q77" i="5"/>
  <c r="S77" i="5"/>
  <c r="G78" i="5"/>
  <c r="J78" i="5"/>
  <c r="O78" i="5"/>
  <c r="Q78" i="5"/>
  <c r="S78" i="5"/>
  <c r="G79" i="5"/>
  <c r="J79" i="5"/>
  <c r="O79" i="5"/>
  <c r="Q79" i="5"/>
  <c r="S79" i="5"/>
  <c r="G80" i="5"/>
  <c r="J80" i="5"/>
  <c r="O80" i="5"/>
  <c r="Q80" i="5"/>
  <c r="S80" i="5"/>
  <c r="G81" i="5"/>
  <c r="J81" i="5"/>
  <c r="O81" i="5"/>
  <c r="Q81" i="5"/>
  <c r="S81" i="5"/>
  <c r="G82" i="5"/>
  <c r="J82" i="5"/>
  <c r="O82" i="5"/>
  <c r="Q82" i="5"/>
  <c r="S82" i="5"/>
  <c r="G83" i="5"/>
  <c r="J83" i="5"/>
  <c r="O83" i="5"/>
  <c r="Q83" i="5"/>
  <c r="S83" i="5"/>
  <c r="G84" i="5"/>
  <c r="J84" i="5"/>
  <c r="O84" i="5"/>
  <c r="Q84" i="5"/>
  <c r="S84" i="5"/>
  <c r="G85" i="5"/>
  <c r="J85" i="5"/>
  <c r="O85" i="5"/>
  <c r="Q85" i="5"/>
  <c r="S85" i="5"/>
  <c r="G86" i="5"/>
  <c r="J86" i="5"/>
  <c r="O86" i="5"/>
  <c r="Q86" i="5"/>
  <c r="S86" i="5"/>
  <c r="G87" i="5"/>
  <c r="J87" i="5"/>
  <c r="O87" i="5"/>
  <c r="Q87" i="5"/>
  <c r="S87" i="5"/>
  <c r="G88" i="5"/>
  <c r="J88" i="5"/>
  <c r="O88" i="5"/>
  <c r="Q88" i="5"/>
  <c r="S88" i="5"/>
  <c r="G89" i="5"/>
  <c r="J89" i="5"/>
  <c r="O89" i="5"/>
  <c r="Q89" i="5"/>
  <c r="S89" i="5"/>
  <c r="G90" i="5"/>
  <c r="J90" i="5"/>
  <c r="O90" i="5"/>
  <c r="Q90" i="5"/>
  <c r="S90" i="5"/>
  <c r="G91" i="5"/>
  <c r="J91" i="5"/>
  <c r="O91" i="5"/>
  <c r="Q91" i="5"/>
  <c r="S91" i="5"/>
  <c r="G92" i="5"/>
  <c r="J92" i="5"/>
  <c r="O92" i="5"/>
  <c r="Q92" i="5"/>
  <c r="S92" i="5"/>
  <c r="G106" i="5"/>
  <c r="J106" i="5"/>
  <c r="K106" i="5"/>
  <c r="L106" i="5" s="1"/>
  <c r="N106" i="5" s="1"/>
  <c r="O106" i="5"/>
  <c r="Q106" i="5"/>
  <c r="S106" i="5"/>
  <c r="G107" i="5"/>
  <c r="J107" i="5"/>
  <c r="K107" i="5"/>
  <c r="L107" i="5" s="1"/>
  <c r="N107" i="5" s="1"/>
  <c r="O107" i="5"/>
  <c r="Q107" i="5"/>
  <c r="S107" i="5"/>
  <c r="G108" i="5"/>
  <c r="J108" i="5"/>
  <c r="K108" i="5"/>
  <c r="L108" i="5" s="1"/>
  <c r="N108" i="5" s="1"/>
  <c r="O108" i="5"/>
  <c r="Q108" i="5"/>
  <c r="S108" i="5"/>
  <c r="G109" i="5"/>
  <c r="J109" i="5"/>
  <c r="K109" i="5"/>
  <c r="L109" i="5" s="1"/>
  <c r="N109" i="5" s="1"/>
  <c r="O109" i="5"/>
  <c r="Q109" i="5"/>
  <c r="S109" i="5"/>
  <c r="G110" i="5"/>
  <c r="J110" i="5"/>
  <c r="K110" i="5"/>
  <c r="L110" i="5" s="1"/>
  <c r="N110" i="5" s="1"/>
  <c r="O110" i="5"/>
  <c r="Q110" i="5"/>
  <c r="S110" i="5"/>
  <c r="G111" i="5"/>
  <c r="J111" i="5"/>
  <c r="K111" i="5"/>
  <c r="L111" i="5" s="1"/>
  <c r="N111" i="5" s="1"/>
  <c r="O111" i="5"/>
  <c r="Q111" i="5"/>
  <c r="S111" i="5"/>
  <c r="G112" i="5"/>
  <c r="J112" i="5"/>
  <c r="K112" i="5"/>
  <c r="L112" i="5" s="1"/>
  <c r="N112" i="5" s="1"/>
  <c r="O112" i="5"/>
  <c r="Q112" i="5"/>
  <c r="S112" i="5"/>
  <c r="G113" i="5"/>
  <c r="J113" i="5"/>
  <c r="K113" i="5"/>
  <c r="L113" i="5" s="1"/>
  <c r="N113" i="5" s="1"/>
  <c r="O113" i="5"/>
  <c r="Q113" i="5"/>
  <c r="S113" i="5"/>
  <c r="G114" i="5"/>
  <c r="J114" i="5"/>
  <c r="K114" i="5"/>
  <c r="L114" i="5" s="1"/>
  <c r="N114" i="5" s="1"/>
  <c r="O114" i="5"/>
  <c r="Q114" i="5"/>
  <c r="S114" i="5"/>
  <c r="G115" i="5"/>
  <c r="J115" i="5"/>
  <c r="K115" i="5"/>
  <c r="L115" i="5" s="1"/>
  <c r="N115" i="5" s="1"/>
  <c r="O115" i="5"/>
  <c r="Q115" i="5"/>
  <c r="S115" i="5"/>
  <c r="G116" i="5"/>
  <c r="J116" i="5"/>
  <c r="K116" i="5"/>
  <c r="L116" i="5" s="1"/>
  <c r="N116" i="5" s="1"/>
  <c r="O116" i="5"/>
  <c r="Q116" i="5"/>
  <c r="S116" i="5"/>
  <c r="G117" i="5"/>
  <c r="J117" i="5"/>
  <c r="K117" i="5"/>
  <c r="L117" i="5" s="1"/>
  <c r="N117" i="5" s="1"/>
  <c r="O117" i="5"/>
  <c r="Q117" i="5"/>
  <c r="S117" i="5"/>
  <c r="G118" i="5"/>
  <c r="J118" i="5"/>
  <c r="K118" i="5"/>
  <c r="L118" i="5" s="1"/>
  <c r="N118" i="5" s="1"/>
  <c r="O118" i="5"/>
  <c r="Q118" i="5"/>
  <c r="S118" i="5"/>
  <c r="G119" i="5"/>
  <c r="J119" i="5"/>
  <c r="K119" i="5"/>
  <c r="L119" i="5" s="1"/>
  <c r="N119" i="5" s="1"/>
  <c r="O119" i="5"/>
  <c r="Q119" i="5"/>
  <c r="S119" i="5"/>
  <c r="G120" i="5"/>
  <c r="J120" i="5"/>
  <c r="K120" i="5"/>
  <c r="L120" i="5" s="1"/>
  <c r="N120" i="5" s="1"/>
  <c r="O120" i="5"/>
  <c r="Q120" i="5"/>
  <c r="S120" i="5"/>
  <c r="G121" i="5"/>
  <c r="J121" i="5"/>
  <c r="K121" i="5"/>
  <c r="L121" i="5" s="1"/>
  <c r="N121" i="5" s="1"/>
  <c r="O121" i="5"/>
  <c r="Q121" i="5"/>
  <c r="S121" i="5"/>
  <c r="G122" i="5"/>
  <c r="J122" i="5"/>
  <c r="K122" i="5"/>
  <c r="L122" i="5" s="1"/>
  <c r="N122" i="5" s="1"/>
  <c r="O122" i="5"/>
  <c r="Q122" i="5"/>
  <c r="S122" i="5"/>
  <c r="G123" i="5"/>
  <c r="J123" i="5"/>
  <c r="K123" i="5"/>
  <c r="L123" i="5" s="1"/>
  <c r="N123" i="5" s="1"/>
  <c r="O123" i="5"/>
  <c r="Q123" i="5"/>
  <c r="S123" i="5"/>
  <c r="G124" i="5"/>
  <c r="J124" i="5"/>
  <c r="O124" i="5"/>
  <c r="Q124" i="5"/>
  <c r="S124" i="5"/>
  <c r="G125" i="5"/>
  <c r="J125" i="5"/>
  <c r="O125" i="5"/>
  <c r="Q125" i="5"/>
  <c r="S125" i="5"/>
  <c r="G126" i="5"/>
  <c r="J126" i="5"/>
  <c r="O126" i="5"/>
  <c r="Q126" i="5"/>
  <c r="S126" i="5"/>
  <c r="G127" i="5"/>
  <c r="J127" i="5"/>
  <c r="O127" i="5"/>
  <c r="Q127" i="5"/>
  <c r="S127" i="5"/>
  <c r="G128" i="5"/>
  <c r="J128" i="5"/>
  <c r="O128" i="5"/>
  <c r="Q128" i="5"/>
  <c r="S128" i="5"/>
  <c r="G129" i="5"/>
  <c r="J129" i="5"/>
  <c r="O129" i="5"/>
  <c r="Q129" i="5"/>
  <c r="S129" i="5"/>
  <c r="G130" i="5"/>
  <c r="J130" i="5"/>
  <c r="O130" i="5"/>
  <c r="Q130" i="5"/>
  <c r="S130" i="5"/>
  <c r="G131" i="5"/>
  <c r="J131" i="5"/>
  <c r="O131" i="5"/>
  <c r="Q131" i="5"/>
  <c r="S131" i="5"/>
  <c r="G140" i="5"/>
  <c r="J140" i="5"/>
  <c r="O140" i="5"/>
  <c r="Q140" i="5"/>
  <c r="S140" i="5"/>
  <c r="G141" i="5"/>
  <c r="J141" i="5"/>
  <c r="O141" i="5"/>
  <c r="Q141" i="5"/>
  <c r="S141" i="5"/>
  <c r="G142" i="5"/>
  <c r="J142" i="5"/>
  <c r="O142" i="5"/>
  <c r="Q142" i="5"/>
  <c r="S142" i="5"/>
  <c r="G143" i="5"/>
  <c r="J143" i="5"/>
  <c r="K143" i="5"/>
  <c r="L143" i="5" s="1"/>
  <c r="N143" i="5" s="1"/>
  <c r="O143" i="5"/>
  <c r="Q143" i="5"/>
  <c r="S143" i="5"/>
  <c r="G144" i="5"/>
  <c r="J144" i="5"/>
  <c r="K144" i="5"/>
  <c r="L144" i="5" s="1"/>
  <c r="N144" i="5" s="1"/>
  <c r="O144" i="5"/>
  <c r="Q144" i="5"/>
  <c r="S144" i="5"/>
  <c r="G145" i="5"/>
  <c r="J145" i="5"/>
  <c r="K145" i="5"/>
  <c r="L145" i="5" s="1"/>
  <c r="N145" i="5" s="1"/>
  <c r="O145" i="5"/>
  <c r="Q145" i="5"/>
  <c r="S145" i="5"/>
  <c r="G146" i="5"/>
  <c r="J146" i="5"/>
  <c r="K146" i="5"/>
  <c r="L146" i="5" s="1"/>
  <c r="N146" i="5" s="1"/>
  <c r="O146" i="5"/>
  <c r="Q146" i="5"/>
  <c r="S146" i="5"/>
  <c r="G147" i="5"/>
  <c r="J147" i="5"/>
  <c r="K147" i="5"/>
  <c r="L147" i="5" s="1"/>
  <c r="N147" i="5" s="1"/>
  <c r="O147" i="5"/>
  <c r="Q147" i="5"/>
  <c r="S147" i="5"/>
  <c r="G148" i="5"/>
  <c r="J148" i="5"/>
  <c r="K148" i="5"/>
  <c r="L148" i="5" s="1"/>
  <c r="N148" i="5" s="1"/>
  <c r="O148" i="5"/>
  <c r="Q148" i="5"/>
  <c r="S148" i="5"/>
  <c r="T137" i="5" l="1"/>
  <c r="K16" i="5"/>
  <c r="K2" i="5"/>
  <c r="L2" i="5" s="1"/>
  <c r="N2" i="5" s="1"/>
  <c r="K12" i="5"/>
  <c r="K15" i="5"/>
  <c r="K14" i="5"/>
  <c r="K13" i="5"/>
  <c r="T139" i="5"/>
  <c r="T135" i="5"/>
  <c r="T133" i="5"/>
  <c r="T21" i="5"/>
  <c r="L104" i="5"/>
  <c r="N104" i="5" s="1"/>
  <c r="L102" i="5"/>
  <c r="N102" i="5" s="1"/>
  <c r="L100" i="5"/>
  <c r="N100" i="5" s="1"/>
  <c r="L98" i="5"/>
  <c r="N98" i="5" s="1"/>
  <c r="L96" i="5"/>
  <c r="N96" i="5" s="1"/>
  <c r="L94" i="5"/>
  <c r="N94" i="5" s="1"/>
  <c r="L70" i="5"/>
  <c r="N70" i="5" s="1"/>
  <c r="L68" i="5"/>
  <c r="N68" i="5" s="1"/>
  <c r="L66" i="5"/>
  <c r="N66" i="5" s="1"/>
  <c r="L64" i="5"/>
  <c r="N64" i="5" s="1"/>
  <c r="L62" i="5"/>
  <c r="N62" i="5" s="1"/>
  <c r="L60" i="5"/>
  <c r="N60" i="5" s="1"/>
  <c r="L58" i="5"/>
  <c r="N58" i="5" s="1"/>
  <c r="L32" i="5"/>
  <c r="N32" i="5" s="1"/>
  <c r="L30" i="5"/>
  <c r="N30" i="5" s="1"/>
  <c r="L28" i="5"/>
  <c r="N28" i="5" s="1"/>
  <c r="L26" i="5"/>
  <c r="N26" i="5" s="1"/>
  <c r="L105" i="5"/>
  <c r="N105" i="5" s="1"/>
  <c r="L103" i="5"/>
  <c r="N103" i="5" s="1"/>
  <c r="L101" i="5"/>
  <c r="N101" i="5" s="1"/>
  <c r="L99" i="5"/>
  <c r="N99" i="5" s="1"/>
  <c r="L97" i="5"/>
  <c r="N97" i="5" s="1"/>
  <c r="L95" i="5"/>
  <c r="N95" i="5" s="1"/>
  <c r="L93" i="5"/>
  <c r="N93" i="5" s="1"/>
  <c r="L71" i="5"/>
  <c r="N71" i="5" s="1"/>
  <c r="L69" i="5"/>
  <c r="N69" i="5" s="1"/>
  <c r="L67" i="5"/>
  <c r="N67" i="5" s="1"/>
  <c r="L65" i="5"/>
  <c r="N65" i="5" s="1"/>
  <c r="L63" i="5"/>
  <c r="N63" i="5" s="1"/>
  <c r="L61" i="5"/>
  <c r="N61" i="5" s="1"/>
  <c r="L59" i="5"/>
  <c r="N59" i="5" s="1"/>
  <c r="L57" i="5"/>
  <c r="N57" i="5" s="1"/>
  <c r="T76" i="5"/>
  <c r="T106" i="5"/>
  <c r="T92" i="5"/>
  <c r="T41" i="5"/>
  <c r="T105" i="5"/>
  <c r="T103" i="5"/>
  <c r="T101" i="5"/>
  <c r="T99" i="5"/>
  <c r="T97" i="5"/>
  <c r="T95" i="5"/>
  <c r="T93" i="5"/>
  <c r="T88" i="5"/>
  <c r="T84" i="5"/>
  <c r="T80" i="5"/>
  <c r="T72" i="5"/>
  <c r="T53" i="5"/>
  <c r="T49" i="5"/>
  <c r="T45" i="5"/>
  <c r="T35" i="5"/>
  <c r="T16" i="5"/>
  <c r="T25" i="5"/>
  <c r="T17" i="5"/>
  <c r="T114" i="5"/>
  <c r="T113" i="5"/>
  <c r="T90" i="5"/>
  <c r="T86" i="5"/>
  <c r="T82" i="5"/>
  <c r="T78" i="5"/>
  <c r="T74" i="5"/>
  <c r="T55" i="5"/>
  <c r="T51" i="5"/>
  <c r="T47" i="5"/>
  <c r="T43" i="5"/>
  <c r="T39" i="5"/>
  <c r="T38" i="5"/>
  <c r="T23" i="5"/>
  <c r="T19" i="5"/>
  <c r="T15" i="5"/>
  <c r="T121" i="5"/>
  <c r="T13" i="5"/>
  <c r="T11" i="5"/>
  <c r="T9" i="5"/>
  <c r="T7" i="5"/>
  <c r="T5" i="5"/>
  <c r="T3" i="5"/>
  <c r="T31" i="5"/>
  <c r="T29" i="5"/>
  <c r="T27" i="5"/>
  <c r="T71" i="5"/>
  <c r="T69" i="5"/>
  <c r="T67" i="5"/>
  <c r="T65" i="5"/>
  <c r="T63" i="5"/>
  <c r="T61" i="5"/>
  <c r="T59" i="5"/>
  <c r="T57" i="5"/>
  <c r="T104" i="5"/>
  <c r="T102" i="5"/>
  <c r="T100" i="5"/>
  <c r="T98" i="5"/>
  <c r="T96" i="5"/>
  <c r="T94" i="5"/>
  <c r="T150" i="5"/>
  <c r="T149" i="5"/>
  <c r="T70" i="5"/>
  <c r="T68" i="5"/>
  <c r="T66" i="5"/>
  <c r="T64" i="5"/>
  <c r="T62" i="5"/>
  <c r="T60" i="5"/>
  <c r="T58" i="5"/>
  <c r="T12" i="5"/>
  <c r="T10" i="5"/>
  <c r="T8" i="5"/>
  <c r="T6" i="5"/>
  <c r="T4" i="5"/>
  <c r="T33" i="5"/>
  <c r="K11" i="5"/>
  <c r="K10" i="5"/>
  <c r="K9" i="5"/>
  <c r="L9" i="5" s="1"/>
  <c r="N9" i="5" s="1"/>
  <c r="K8" i="5"/>
  <c r="L8" i="5" s="1"/>
  <c r="N8" i="5" s="1"/>
  <c r="K7" i="5"/>
  <c r="L7" i="5" s="1"/>
  <c r="N7" i="5" s="1"/>
  <c r="K6" i="5"/>
  <c r="L6" i="5" s="1"/>
  <c r="N6" i="5" s="1"/>
  <c r="K5" i="5"/>
  <c r="L5" i="5" s="1"/>
  <c r="N5" i="5" s="1"/>
  <c r="K4" i="5"/>
  <c r="L4" i="5" s="1"/>
  <c r="N4" i="5" s="1"/>
  <c r="K3" i="5"/>
  <c r="L3" i="5" s="1"/>
  <c r="N3" i="5" s="1"/>
  <c r="T32" i="5"/>
  <c r="K31" i="5"/>
  <c r="T30" i="5"/>
  <c r="K29" i="5"/>
  <c r="T28" i="5"/>
  <c r="K27" i="5"/>
  <c r="T26" i="5"/>
  <c r="T143" i="5"/>
  <c r="T131" i="5"/>
  <c r="K131" i="5"/>
  <c r="T129" i="5"/>
  <c r="K129" i="5"/>
  <c r="T127" i="5"/>
  <c r="K127" i="5"/>
  <c r="T125" i="5"/>
  <c r="K125" i="5"/>
  <c r="T124" i="5"/>
  <c r="T123" i="5"/>
  <c r="T122" i="5"/>
  <c r="T120" i="5"/>
  <c r="T119" i="5"/>
  <c r="T118" i="5"/>
  <c r="T117" i="5"/>
  <c r="T116" i="5"/>
  <c r="T115" i="5"/>
  <c r="T112" i="5"/>
  <c r="T111" i="5"/>
  <c r="T110" i="5"/>
  <c r="T109" i="5"/>
  <c r="T108" i="5"/>
  <c r="T107" i="5"/>
  <c r="K92" i="5"/>
  <c r="K90" i="5"/>
  <c r="K88" i="5"/>
  <c r="K86" i="5"/>
  <c r="K84" i="5"/>
  <c r="K82" i="5"/>
  <c r="K80" i="5"/>
  <c r="K78" i="5"/>
  <c r="K76" i="5"/>
  <c r="K74" i="5"/>
  <c r="K72" i="5"/>
  <c r="K56" i="5"/>
  <c r="K54" i="5"/>
  <c r="K52" i="5"/>
  <c r="L52" i="5" s="1"/>
  <c r="N52" i="5" s="1"/>
  <c r="K50" i="5"/>
  <c r="K48" i="5"/>
  <c r="K46" i="5"/>
  <c r="K44" i="5"/>
  <c r="K42" i="5"/>
  <c r="K137" i="5"/>
  <c r="K135" i="5"/>
  <c r="K133" i="5"/>
  <c r="T148" i="5"/>
  <c r="T145" i="5"/>
  <c r="T144" i="5"/>
  <c r="T142" i="5"/>
  <c r="K142" i="5"/>
  <c r="T140" i="5"/>
  <c r="K140" i="5"/>
  <c r="T40" i="5"/>
  <c r="T37" i="5"/>
  <c r="T36" i="5"/>
  <c r="T34" i="5"/>
  <c r="K25" i="5"/>
  <c r="K23" i="5"/>
  <c r="K21" i="5"/>
  <c r="T20" i="5"/>
  <c r="K19" i="5"/>
  <c r="L19" i="5" s="1"/>
  <c r="N19" i="5" s="1"/>
  <c r="K17" i="5"/>
  <c r="T14" i="5"/>
  <c r="T2" i="5"/>
  <c r="K138" i="5"/>
  <c r="T141" i="5"/>
  <c r="K141" i="5"/>
  <c r="K130" i="5"/>
  <c r="T128" i="5"/>
  <c r="K128" i="5"/>
  <c r="T126" i="5"/>
  <c r="K126" i="5"/>
  <c r="K91" i="5"/>
  <c r="T89" i="5"/>
  <c r="K89" i="5"/>
  <c r="K87" i="5"/>
  <c r="T85" i="5"/>
  <c r="K85" i="5"/>
  <c r="K83" i="5"/>
  <c r="T81" i="5"/>
  <c r="K81" i="5"/>
  <c r="K79" i="5"/>
  <c r="T77" i="5"/>
  <c r="K77" i="5"/>
  <c r="K75" i="5"/>
  <c r="T73" i="5"/>
  <c r="K73" i="5"/>
  <c r="K55" i="5"/>
  <c r="T54" i="5"/>
  <c r="K53" i="5"/>
  <c r="K51" i="5"/>
  <c r="T50" i="5"/>
  <c r="K49" i="5"/>
  <c r="T48" i="5"/>
  <c r="K47" i="5"/>
  <c r="T46" i="5"/>
  <c r="K45" i="5"/>
  <c r="T44" i="5"/>
  <c r="K43" i="5"/>
  <c r="T42" i="5"/>
  <c r="K41" i="5"/>
  <c r="K136" i="5"/>
  <c r="K134" i="5"/>
  <c r="K132" i="5"/>
  <c r="T24" i="5"/>
  <c r="K24" i="5"/>
  <c r="T22" i="5"/>
  <c r="K22" i="5"/>
  <c r="K20" i="5"/>
  <c r="T18" i="5"/>
  <c r="K18" i="5"/>
  <c r="L14" i="5"/>
  <c r="N14" i="5" s="1"/>
  <c r="K139" i="5"/>
  <c r="T147" i="5"/>
  <c r="T146" i="5"/>
  <c r="T130" i="5"/>
  <c r="T91" i="5"/>
  <c r="T87" i="5"/>
  <c r="T83" i="5"/>
  <c r="T79" i="5"/>
  <c r="T75" i="5"/>
  <c r="T56" i="5"/>
  <c r="T52" i="5"/>
  <c r="T138" i="5"/>
  <c r="T136" i="5"/>
  <c r="T134" i="5"/>
  <c r="T132" i="5"/>
  <c r="K124" i="5"/>
  <c r="L24" i="5" l="1"/>
  <c r="N24" i="5" s="1"/>
  <c r="L136" i="5"/>
  <c r="N136" i="5" s="1"/>
  <c r="L53" i="5"/>
  <c r="N53" i="5" s="1"/>
  <c r="L87" i="5"/>
  <c r="N87" i="5" s="1"/>
  <c r="L128" i="5"/>
  <c r="N128" i="5" s="1"/>
  <c r="L15" i="5"/>
  <c r="N15" i="5" s="1"/>
  <c r="L25" i="5"/>
  <c r="N25" i="5" s="1"/>
  <c r="L133" i="5"/>
  <c r="N133" i="5" s="1"/>
  <c r="L48" i="5"/>
  <c r="N48" i="5" s="1"/>
  <c r="L90" i="5"/>
  <c r="N90" i="5" s="1"/>
  <c r="L10" i="5"/>
  <c r="N10" i="5" s="1"/>
  <c r="L124" i="5"/>
  <c r="N124" i="5" s="1"/>
  <c r="L16" i="5"/>
  <c r="N16" i="5" s="1"/>
  <c r="L132" i="5"/>
  <c r="N132" i="5" s="1"/>
  <c r="L55" i="5"/>
  <c r="N55" i="5" s="1"/>
  <c r="L77" i="5"/>
  <c r="N77" i="5" s="1"/>
  <c r="L79" i="5"/>
  <c r="N79" i="5" s="1"/>
  <c r="L85" i="5"/>
  <c r="N85" i="5" s="1"/>
  <c r="L126" i="5"/>
  <c r="N126" i="5" s="1"/>
  <c r="L130" i="5"/>
  <c r="N130" i="5" s="1"/>
  <c r="L137" i="5"/>
  <c r="N137" i="5" s="1"/>
  <c r="L44" i="5"/>
  <c r="N44" i="5" s="1"/>
  <c r="L56" i="5"/>
  <c r="N56" i="5" s="1"/>
  <c r="L74" i="5"/>
  <c r="N74" i="5" s="1"/>
  <c r="L78" i="5"/>
  <c r="N78" i="5" s="1"/>
  <c r="L82" i="5"/>
  <c r="N82" i="5" s="1"/>
  <c r="L86" i="5"/>
  <c r="N86" i="5" s="1"/>
  <c r="L12" i="5"/>
  <c r="N12" i="5" s="1"/>
  <c r="L139" i="5"/>
  <c r="N139" i="5" s="1"/>
  <c r="L18" i="5"/>
  <c r="N18" i="5" s="1"/>
  <c r="L134" i="5"/>
  <c r="N134" i="5" s="1"/>
  <c r="L41" i="5"/>
  <c r="N41" i="5" s="1"/>
  <c r="L43" i="5"/>
  <c r="N43" i="5" s="1"/>
  <c r="L45" i="5"/>
  <c r="N45" i="5" s="1"/>
  <c r="L47" i="5"/>
  <c r="N47" i="5" s="1"/>
  <c r="L49" i="5"/>
  <c r="N49" i="5" s="1"/>
  <c r="L51" i="5"/>
  <c r="N51" i="5" s="1"/>
  <c r="L73" i="5"/>
  <c r="N73" i="5" s="1"/>
  <c r="L75" i="5"/>
  <c r="N75" i="5" s="1"/>
  <c r="L81" i="5"/>
  <c r="N81" i="5" s="1"/>
  <c r="L83" i="5"/>
  <c r="N83" i="5" s="1"/>
  <c r="L89" i="5"/>
  <c r="N89" i="5" s="1"/>
  <c r="L91" i="5"/>
  <c r="N91" i="5" s="1"/>
  <c r="L141" i="5"/>
  <c r="N141" i="5" s="1"/>
  <c r="L138" i="5"/>
  <c r="N138" i="5" s="1"/>
  <c r="L17" i="5"/>
  <c r="N17" i="5" s="1"/>
  <c r="L140" i="5"/>
  <c r="N140" i="5" s="1"/>
  <c r="L142" i="5"/>
  <c r="N142" i="5" s="1"/>
  <c r="L135" i="5"/>
  <c r="N135" i="5" s="1"/>
  <c r="L42" i="5"/>
  <c r="N42" i="5" s="1"/>
  <c r="L46" i="5"/>
  <c r="N46" i="5" s="1"/>
  <c r="L50" i="5"/>
  <c r="N50" i="5" s="1"/>
  <c r="L54" i="5"/>
  <c r="N54" i="5" s="1"/>
  <c r="L72" i="5"/>
  <c r="N72" i="5" s="1"/>
  <c r="L76" i="5"/>
  <c r="N76" i="5" s="1"/>
  <c r="L80" i="5"/>
  <c r="N80" i="5" s="1"/>
  <c r="L84" i="5"/>
  <c r="N84" i="5" s="1"/>
  <c r="L88" i="5"/>
  <c r="N88" i="5" s="1"/>
  <c r="L92" i="5"/>
  <c r="N92" i="5" s="1"/>
  <c r="L125" i="5"/>
  <c r="N125" i="5" s="1"/>
  <c r="L127" i="5"/>
  <c r="N127" i="5" s="1"/>
  <c r="L129" i="5"/>
  <c r="N129" i="5" s="1"/>
  <c r="L131" i="5"/>
  <c r="N131" i="5" s="1"/>
  <c r="L27" i="5"/>
  <c r="N27" i="5" s="1"/>
  <c r="L29" i="5"/>
  <c r="N29" i="5" s="1"/>
  <c r="L31" i="5"/>
  <c r="N31" i="5" s="1"/>
  <c r="L11" i="5"/>
  <c r="N11" i="5" s="1"/>
  <c r="L13" i="5"/>
  <c r="N13" i="5" s="1"/>
  <c r="L22" i="5"/>
  <c r="N22" i="5" s="1"/>
  <c r="L21" i="5"/>
  <c r="N21" i="5" s="1"/>
  <c r="L20" i="5"/>
  <c r="N20" i="5" s="1"/>
  <c r="L23" i="5"/>
  <c r="N23" i="5" s="1"/>
</calcChain>
</file>

<file path=xl/sharedStrings.xml><?xml version="1.0" encoding="utf-8"?>
<sst xmlns="http://schemas.openxmlformats.org/spreadsheetml/2006/main" count="1137" uniqueCount="292">
  <si>
    <t>Heure de départ</t>
  </si>
  <si>
    <t>Temps autorisé</t>
  </si>
  <si>
    <t>Heure d'arrivée</t>
  </si>
  <si>
    <t>Tps autorisé</t>
  </si>
  <si>
    <t>Dossard</t>
  </si>
  <si>
    <t>Catégorie</t>
  </si>
  <si>
    <t xml:space="preserve">Catégorie </t>
  </si>
  <si>
    <t>Cadet</t>
  </si>
  <si>
    <t>Minime</t>
  </si>
  <si>
    <t>Benjamin</t>
  </si>
  <si>
    <t>Pupille</t>
  </si>
  <si>
    <t>Poussin</t>
  </si>
  <si>
    <t>Pénalité</t>
  </si>
  <si>
    <t>min / pt de pénalité</t>
  </si>
  <si>
    <t>Min / pt de pénalité</t>
  </si>
  <si>
    <t>Total pts balises</t>
  </si>
  <si>
    <t>Score</t>
  </si>
  <si>
    <t>Points</t>
  </si>
  <si>
    <t>Classement</t>
  </si>
  <si>
    <t>Points OR</t>
  </si>
  <si>
    <t>Club</t>
  </si>
  <si>
    <t>Temps de course</t>
  </si>
  <si>
    <t>Points XC</t>
  </si>
  <si>
    <t>Clas. OR</t>
  </si>
  <si>
    <t>Depart.</t>
  </si>
  <si>
    <t>Class. XC</t>
  </si>
  <si>
    <t>N° dossard</t>
  </si>
  <si>
    <t>Points au général</t>
  </si>
  <si>
    <t>Clas. final</t>
  </si>
  <si>
    <t>dada</t>
  </si>
  <si>
    <t>dodo</t>
  </si>
  <si>
    <t>lili</t>
  </si>
  <si>
    <t>mimi</t>
  </si>
  <si>
    <t>momo</t>
  </si>
  <si>
    <t>Calcul Pénalité</t>
  </si>
  <si>
    <t>UTILISATION du LOGICIEL</t>
  </si>
  <si>
    <t>Dans l'onglet : saisie des résultats</t>
  </si>
  <si>
    <t>Après la CO a réception des cartons</t>
  </si>
  <si>
    <t>Dans l'onglet copie des résultats pour tri</t>
  </si>
  <si>
    <t>ATTENTION: Sur les catégories qui sont par deux il y a 2 premiers 2 seconds, etc</t>
  </si>
  <si>
    <t>Rectifier manuellement la place pour ces catégories</t>
  </si>
  <si>
    <t>Copier dans l'onglet de la catégorie correspondante</t>
  </si>
  <si>
    <t>Après l'épreuve XC</t>
  </si>
  <si>
    <t xml:space="preserve">Faire  tri 1er sur points au général </t>
  </si>
  <si>
    <t>Faire double  tri 1er sur score(+grand au + petit) 2ème sur temps de course (+petit au + grand)</t>
  </si>
  <si>
    <t>Copier le résultat dans l'onglet de la catégorie correspondante</t>
  </si>
  <si>
    <t>Cadets</t>
  </si>
  <si>
    <t>NOM Coureur</t>
  </si>
  <si>
    <t>Prénom</t>
  </si>
  <si>
    <t>babar</t>
  </si>
  <si>
    <t>duduche</t>
  </si>
  <si>
    <t>loto</t>
  </si>
  <si>
    <t>mérou</t>
  </si>
  <si>
    <t>Perrin</t>
  </si>
  <si>
    <t>Perrot</t>
  </si>
  <si>
    <t>Pasteur</t>
  </si>
  <si>
    <t>Renseigner les colonnes A à F lors des pré inscriptions</t>
  </si>
  <si>
    <t>Vérifier que  les temps des colonnes G et J correspondent aux catégories</t>
  </si>
  <si>
    <t>Vérifier que  la colonne K a bien toutes les formules</t>
  </si>
  <si>
    <t>Mettre à jour en ajoutant les inscrits du matin et colorier les lignes des non présentés</t>
  </si>
  <si>
    <t>Alain</t>
  </si>
  <si>
    <t>luca</t>
  </si>
  <si>
    <t>maxime</t>
  </si>
  <si>
    <t>léo</t>
  </si>
  <si>
    <t>martin</t>
  </si>
  <si>
    <t>robert</t>
  </si>
  <si>
    <t>florian</t>
  </si>
  <si>
    <t>Emile</t>
  </si>
  <si>
    <t>Sébastien</t>
  </si>
  <si>
    <t>Mathieu</t>
  </si>
  <si>
    <t>Valentin</t>
  </si>
  <si>
    <t>lucas</t>
  </si>
  <si>
    <t>Hervé</t>
  </si>
  <si>
    <t>Renseigner la colonne R (résultats XC)</t>
  </si>
  <si>
    <t>joel</t>
  </si>
  <si>
    <t/>
  </si>
  <si>
    <t>Lyon VTT</t>
  </si>
  <si>
    <t>ECM</t>
  </si>
  <si>
    <t>IRIGNY</t>
  </si>
  <si>
    <t>Renseigner les colonnes H et i sous la forme hh:mm:ss et les points dans la colonne  M</t>
  </si>
  <si>
    <t>Faire à l'identiquepour chaque catégorie</t>
  </si>
  <si>
    <t>Coller  puis aller sur tri personalisé</t>
  </si>
  <si>
    <t>Faire un copier sur les colonnes de A à T et le reporter dans l'onglet copie pour tri</t>
  </si>
  <si>
    <t xml:space="preserve"> (les colones G,J et K masquées)</t>
  </si>
  <si>
    <t>La feuille saisie des résultats est protégée en écriture sur les colonnes de formules</t>
  </si>
  <si>
    <t>Sélectionner une catégorie avec le filtre puis</t>
  </si>
  <si>
    <t>Il faut oter la protection pour  afficher masquer les colonnes</t>
  </si>
  <si>
    <t>Faire un copier sur les colonnes de A à O et le reporter dans l'onglet copie pour tri</t>
  </si>
  <si>
    <t>Dans l'onglet copie  pour tri</t>
  </si>
  <si>
    <t>Reporter le classement de l'orientation dans l'onglet saisie des résultats</t>
  </si>
  <si>
    <t>laurent</t>
  </si>
  <si>
    <t>perin</t>
  </si>
  <si>
    <t>Cheval</t>
  </si>
  <si>
    <t>Renard</t>
  </si>
  <si>
    <t>merin</t>
  </si>
  <si>
    <t>Classement catégorie poussin garçons</t>
  </si>
  <si>
    <t>Classement catégorie pupille garçons</t>
  </si>
  <si>
    <t>Classement catégorie poussin filles</t>
  </si>
  <si>
    <t>Classement catégorie pupille filles</t>
  </si>
  <si>
    <t>Classement catégorie Benjamin Garçons</t>
  </si>
  <si>
    <t>Classement catégorie Benjamin Filles</t>
  </si>
  <si>
    <t>Classement catégorie Minime garçons</t>
  </si>
  <si>
    <t>Classement catégorie Minime filles</t>
  </si>
  <si>
    <t>Classement catégorie Cadet Garçons</t>
  </si>
  <si>
    <t>Classement catégorie Cadet Filles</t>
  </si>
  <si>
    <t>T.D.J.V du 15 Mai 2022</t>
  </si>
  <si>
    <t>30 minutes</t>
  </si>
  <si>
    <t>de</t>
  </si>
  <si>
    <t>Puis 1 point de pénalité toutes les tranches de 2 minutes supplémentaires</t>
  </si>
  <si>
    <t>1 point de pénalité</t>
  </si>
  <si>
    <t>à</t>
  </si>
  <si>
    <t>2 points de pénalité</t>
  </si>
  <si>
    <t>3 points de pénalité</t>
  </si>
  <si>
    <t>4 points de pénalité</t>
  </si>
  <si>
    <t>5 points de pénalité</t>
  </si>
  <si>
    <t>6 points de pénalité</t>
  </si>
  <si>
    <t>7 points de pénalité</t>
  </si>
  <si>
    <t>8 points de pénalité</t>
  </si>
  <si>
    <t>9 points de pénalité</t>
  </si>
  <si>
    <t>10 points de pénalité</t>
  </si>
  <si>
    <t>11 points de pénalité</t>
  </si>
  <si>
    <t>Temps de course maximum autorisé sans pénalité :</t>
  </si>
  <si>
    <t>40 minutes</t>
  </si>
  <si>
    <t>45 minutes</t>
  </si>
  <si>
    <t>55 minutes</t>
  </si>
  <si>
    <t>60 minutes</t>
  </si>
  <si>
    <t>OLIVIER</t>
  </si>
  <si>
    <t>Baptiste</t>
  </si>
  <si>
    <t>Quentin</t>
  </si>
  <si>
    <t>OTT</t>
  </si>
  <si>
    <t>Martin</t>
  </si>
  <si>
    <t>POURCHET</t>
  </si>
  <si>
    <t>Nathanaël</t>
  </si>
  <si>
    <t>E.C. MUROISE</t>
  </si>
  <si>
    <t>V.C. BRIGNAIS</t>
  </si>
  <si>
    <t>RAOUX</t>
  </si>
  <si>
    <t>Nadia</t>
  </si>
  <si>
    <t>BERTORA</t>
  </si>
  <si>
    <t>Léo</t>
  </si>
  <si>
    <t>BERTRAND</t>
  </si>
  <si>
    <t>Vincent</t>
  </si>
  <si>
    <t>CASERUS</t>
  </si>
  <si>
    <t>Kyliann</t>
  </si>
  <si>
    <t>CHAMBERLAND</t>
  </si>
  <si>
    <t>Eden</t>
  </si>
  <si>
    <t>DOMINICI CHANAL</t>
  </si>
  <si>
    <t>RECORBET</t>
  </si>
  <si>
    <t>Octave</t>
  </si>
  <si>
    <t>RIEU</t>
  </si>
  <si>
    <t>Loup</t>
  </si>
  <si>
    <t>V.C. AMBERIEU</t>
  </si>
  <si>
    <t>CLUB VTT D`IRIGNY (JSI)</t>
  </si>
  <si>
    <t>VTT CHARTREUSE</t>
  </si>
  <si>
    <t>MIRANDA</t>
  </si>
  <si>
    <t>Clara</t>
  </si>
  <si>
    <t>Benjamine</t>
  </si>
  <si>
    <t>VASSAULT</t>
  </si>
  <si>
    <t>Alix</t>
  </si>
  <si>
    <t>POMMIERS VTT</t>
  </si>
  <si>
    <t>BONNAY</t>
  </si>
  <si>
    <t>Maxime</t>
  </si>
  <si>
    <t>BROIZAT</t>
  </si>
  <si>
    <t>Noé</t>
  </si>
  <si>
    <t>BRUAS</t>
  </si>
  <si>
    <t>Sacha</t>
  </si>
  <si>
    <t>FAURE</t>
  </si>
  <si>
    <t>Paul</t>
  </si>
  <si>
    <t>FERRAND</t>
  </si>
  <si>
    <t>Tomy</t>
  </si>
  <si>
    <t>GARGALLO</t>
  </si>
  <si>
    <t>Samuel</t>
  </si>
  <si>
    <t>GENILLON</t>
  </si>
  <si>
    <t>Mathis</t>
  </si>
  <si>
    <t>GERBAUD</t>
  </si>
  <si>
    <t>GRENOT</t>
  </si>
  <si>
    <t>HASENFRATZ</t>
  </si>
  <si>
    <t>Robin</t>
  </si>
  <si>
    <t>HEINTZ</t>
  </si>
  <si>
    <t>KIM HAK</t>
  </si>
  <si>
    <t>Lenny</t>
  </si>
  <si>
    <t>LIGOZAT</t>
  </si>
  <si>
    <t>Lucas</t>
  </si>
  <si>
    <t>MARSURA</t>
  </si>
  <si>
    <t>MEDJEBERG</t>
  </si>
  <si>
    <t>MOLOZAY</t>
  </si>
  <si>
    <t>Marceau</t>
  </si>
  <si>
    <t>ORTEGA</t>
  </si>
  <si>
    <t>Adan</t>
  </si>
  <si>
    <t>PANIZZO</t>
  </si>
  <si>
    <t>PELLERIN</t>
  </si>
  <si>
    <t>Matthias</t>
  </si>
  <si>
    <t>PEROT</t>
  </si>
  <si>
    <t>Jules</t>
  </si>
  <si>
    <t>POET</t>
  </si>
  <si>
    <t>REFK</t>
  </si>
  <si>
    <t>Lazuli</t>
  </si>
  <si>
    <t>VERITE</t>
  </si>
  <si>
    <t>Naël</t>
  </si>
  <si>
    <t>WILLIAMS</t>
  </si>
  <si>
    <t>CYCL SEYSSINET SEYSSINS</t>
  </si>
  <si>
    <t>CINATO</t>
  </si>
  <si>
    <t>Shana</t>
  </si>
  <si>
    <t>BON MARDION</t>
  </si>
  <si>
    <t>Joseph</t>
  </si>
  <si>
    <t>BONNAMOUR</t>
  </si>
  <si>
    <t>BOUENOU</t>
  </si>
  <si>
    <t>Corentin</t>
  </si>
  <si>
    <t>BOUGON</t>
  </si>
  <si>
    <t>Tommy</t>
  </si>
  <si>
    <t>BROUDER</t>
  </si>
  <si>
    <t>Paol</t>
  </si>
  <si>
    <t>CHABANCE</t>
  </si>
  <si>
    <t>Antoine</t>
  </si>
  <si>
    <t>CLAVEL</t>
  </si>
  <si>
    <t>CORGIER</t>
  </si>
  <si>
    <t>Axel</t>
  </si>
  <si>
    <t>DAMOUR</t>
  </si>
  <si>
    <t>Clément</t>
  </si>
  <si>
    <t>Louis</t>
  </si>
  <si>
    <t>Adriano</t>
  </si>
  <si>
    <t>MOINE</t>
  </si>
  <si>
    <t>Hugo</t>
  </si>
  <si>
    <t>OUDET</t>
  </si>
  <si>
    <t>PIEGAY</t>
  </si>
  <si>
    <t>Armand</t>
  </si>
  <si>
    <t>RAGARU</t>
  </si>
  <si>
    <t>Yan</t>
  </si>
  <si>
    <t>REY</t>
  </si>
  <si>
    <t>Estéban</t>
  </si>
  <si>
    <t>AGRAIN</t>
  </si>
  <si>
    <t>Jordan</t>
  </si>
  <si>
    <t>BANCILLON</t>
  </si>
  <si>
    <t>Alexis</t>
  </si>
  <si>
    <t>Thibaud</t>
  </si>
  <si>
    <t>CARDINAL</t>
  </si>
  <si>
    <t>Florian</t>
  </si>
  <si>
    <t>CORNELOUP</t>
  </si>
  <si>
    <t>GELIN</t>
  </si>
  <si>
    <t>Dylan</t>
  </si>
  <si>
    <t>GUILLIN</t>
  </si>
  <si>
    <t>Aurélien</t>
  </si>
  <si>
    <t>JULLIARD</t>
  </si>
  <si>
    <t>MATHIEU</t>
  </si>
  <si>
    <t>Andréa</t>
  </si>
  <si>
    <t>PANAROTTO</t>
  </si>
  <si>
    <t>Emilien</t>
  </si>
  <si>
    <t>Luc</t>
  </si>
  <si>
    <t>VACHE</t>
  </si>
  <si>
    <t>Côme</t>
  </si>
  <si>
    <t>Augute</t>
  </si>
  <si>
    <t>PAULHAC</t>
  </si>
  <si>
    <t>Alban</t>
  </si>
  <si>
    <t>COLLOMB</t>
  </si>
  <si>
    <t>Thimothée</t>
  </si>
  <si>
    <t>12 points de pénalité</t>
  </si>
  <si>
    <t>13 points de pénalité</t>
  </si>
  <si>
    <t>14 points de pénalité</t>
  </si>
  <si>
    <t>15 points de pénalité</t>
  </si>
  <si>
    <t>16 points de pénalité</t>
  </si>
  <si>
    <t>17 points de pénalité</t>
  </si>
  <si>
    <t>18 points de pénalité</t>
  </si>
  <si>
    <t>19 points de pénalité</t>
  </si>
  <si>
    <t>20 points de pénalité</t>
  </si>
  <si>
    <t>21 points de pénalité</t>
  </si>
  <si>
    <t>22 points de pénalité</t>
  </si>
  <si>
    <t>23 points de pénalité</t>
  </si>
  <si>
    <t>24 points de pénalité</t>
  </si>
  <si>
    <t>25 points de pénalité</t>
  </si>
  <si>
    <t>1er</t>
  </si>
  <si>
    <t>2ème</t>
  </si>
  <si>
    <t>3ème</t>
  </si>
  <si>
    <t>4ème</t>
  </si>
  <si>
    <t>6ème</t>
  </si>
  <si>
    <t>7ème</t>
  </si>
  <si>
    <t>8ème</t>
  </si>
  <si>
    <t>10ème</t>
  </si>
  <si>
    <t>11ème</t>
  </si>
  <si>
    <t>12ème</t>
  </si>
  <si>
    <t>13ème</t>
  </si>
  <si>
    <t>14ème</t>
  </si>
  <si>
    <t>15ème</t>
  </si>
  <si>
    <t>16ème</t>
  </si>
  <si>
    <t>17ème</t>
  </si>
  <si>
    <t>18ème</t>
  </si>
  <si>
    <t>19ème</t>
  </si>
  <si>
    <t>20ème</t>
  </si>
  <si>
    <t>21ème</t>
  </si>
  <si>
    <t>22ème</t>
  </si>
  <si>
    <t>23ème</t>
  </si>
  <si>
    <t>24ème</t>
  </si>
  <si>
    <t>25ème</t>
  </si>
  <si>
    <t>26ème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</si>
</sst>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h:mm"/>
    <numFmt numFmtId="165" formatCode="h:mm:ss"/>
  </numFmts>
  <fonts count="16" x14ac:knownFonts="1">
    <font>
      <sz val="10"/>
      <name val="Arial"/>
    </font>
    <font>
      <b/>
      <sz val="10"/>
      <name val="Arial"/>
      <family val="2"/>
    </font>
    <font>
      <b/>
      <sz val="16"/>
      <color indexed="10"/>
      <name val="Arial"/>
      <family val="2"/>
    </font>
    <font>
      <sz val="10"/>
      <name val="Comic Sans MS"/>
      <family val="4"/>
    </font>
    <font>
      <b/>
      <sz val="10"/>
      <name val="Comic Sans MS"/>
      <family val="4"/>
    </font>
    <font>
      <b/>
      <sz val="12"/>
      <name val="Arial"/>
      <family val="2"/>
    </font>
    <font>
      <b/>
      <sz val="12"/>
      <color indexed="10"/>
      <name val="Comic Sans MS"/>
      <family val="4"/>
    </font>
    <font>
      <b/>
      <sz val="12"/>
      <name val="Comic Sans MS"/>
      <family val="4"/>
    </font>
    <font>
      <b/>
      <sz val="22"/>
      <name val="Arial"/>
      <family val="2"/>
    </font>
    <font>
      <sz val="10"/>
      <name val="Arial"/>
      <family val="2"/>
    </font>
    <font>
      <b/>
      <sz val="14"/>
      <color indexed="12"/>
      <name val="Arial"/>
      <family val="2"/>
    </font>
    <font>
      <sz val="11"/>
      <name val="Arial"/>
      <family val="2"/>
    </font>
    <font>
      <b/>
      <sz val="11"/>
      <color rgb="FF00B050"/>
      <name val="Arial"/>
      <family val="2"/>
    </font>
    <font>
      <b/>
      <sz val="10"/>
      <color rgb="FFFF0000"/>
      <name val="Arial"/>
      <family val="2"/>
    </font>
    <font>
      <sz val="10"/>
      <color rgb="FF1D2228"/>
      <name val="Arial"/>
      <family val="2"/>
    </font>
    <font>
      <sz val="10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12"/>
      </top>
      <bottom style="hair">
        <color indexed="10"/>
      </bottom>
      <diagonal/>
    </border>
    <border>
      <left/>
      <right/>
      <top style="hair">
        <color indexed="10"/>
      </top>
      <bottom style="hair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20" fontId="0" fillId="0" borderId="0" xfId="0" applyNumberFormat="1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/>
    <xf numFmtId="0" fontId="0" fillId="2" borderId="0" xfId="0" applyFill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3" borderId="0" xfId="0" applyFill="1"/>
    <xf numFmtId="0" fontId="0" fillId="4" borderId="0" xfId="0" applyFill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9" fillId="5" borderId="1" xfId="0" applyNumberFormat="1" applyFont="1" applyFill="1" applyBorder="1" applyAlignment="1">
      <alignment horizontal="center" vertical="center"/>
    </xf>
    <xf numFmtId="164" fontId="0" fillId="4" borderId="0" xfId="0" applyNumberFormat="1" applyFill="1" applyAlignment="1">
      <alignment horizontal="center" vertical="center"/>
    </xf>
    <xf numFmtId="164" fontId="1" fillId="6" borderId="1" xfId="0" applyNumberFormat="1" applyFont="1" applyFill="1" applyBorder="1" applyAlignment="1">
      <alignment horizontal="center" vertical="center"/>
    </xf>
    <xf numFmtId="164" fontId="0" fillId="6" borderId="1" xfId="0" applyNumberForma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21" fontId="0" fillId="8" borderId="1" xfId="0" applyNumberForma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21" fontId="0" fillId="4" borderId="1" xfId="0" applyNumberFormat="1" applyFill="1" applyBorder="1" applyAlignment="1" applyProtection="1">
      <alignment horizontal="center" vertical="center"/>
      <protection locked="0"/>
    </xf>
    <xf numFmtId="165" fontId="0" fillId="4" borderId="1" xfId="0" applyNumberFormat="1" applyFill="1" applyBorder="1" applyAlignment="1" applyProtection="1">
      <alignment horizontal="center" vertical="center"/>
      <protection locked="0"/>
    </xf>
    <xf numFmtId="0" fontId="0" fillId="4" borderId="0" xfId="0" applyFill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9" fillId="0" borderId="0" xfId="0" applyFont="1" applyBorder="1"/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2" xfId="0" applyBorder="1" applyAlignment="1"/>
    <xf numFmtId="0" fontId="2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/>
    </xf>
    <xf numFmtId="0" fontId="0" fillId="0" borderId="5" xfId="0" applyBorder="1"/>
    <xf numFmtId="0" fontId="0" fillId="0" borderId="14" xfId="0" applyBorder="1"/>
    <xf numFmtId="0" fontId="9" fillId="0" borderId="0" xfId="0" applyFont="1" applyFill="1" applyBorder="1"/>
    <xf numFmtId="0" fontId="9" fillId="4" borderId="0" xfId="0" applyFont="1" applyFill="1" applyBorder="1" applyAlignment="1"/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9" fillId="4" borderId="12" xfId="0" applyFont="1" applyFill="1" applyBorder="1" applyAlignment="1"/>
    <xf numFmtId="0" fontId="13" fillId="0" borderId="0" xfId="0" applyFont="1" applyFill="1" applyBorder="1"/>
    <xf numFmtId="0" fontId="13" fillId="0" borderId="0" xfId="0" applyFont="1" applyBorder="1"/>
    <xf numFmtId="0" fontId="0" fillId="10" borderId="0" xfId="0" applyFill="1"/>
    <xf numFmtId="0" fontId="0" fillId="5" borderId="0" xfId="0" applyFill="1"/>
    <xf numFmtId="0" fontId="0" fillId="8" borderId="0" xfId="0" applyFill="1"/>
    <xf numFmtId="0" fontId="0" fillId="8" borderId="0" xfId="0" applyFont="1" applyFill="1"/>
    <xf numFmtId="0" fontId="6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4" fillId="14" borderId="1" xfId="0" applyFont="1" applyFill="1" applyBorder="1" applyAlignment="1" applyProtection="1">
      <alignment horizontal="left" vertical="center"/>
      <protection locked="0"/>
    </xf>
    <xf numFmtId="0" fontId="4" fillId="14" borderId="1" xfId="0" applyFont="1" applyFill="1" applyBorder="1" applyAlignment="1" applyProtection="1">
      <alignment horizontal="center" vertical="center"/>
      <protection locked="0"/>
    </xf>
    <xf numFmtId="0" fontId="1" fillId="14" borderId="1" xfId="0" applyFont="1" applyFill="1" applyBorder="1" applyAlignment="1" applyProtection="1">
      <alignment horizontal="center" vertical="center"/>
      <protection locked="0"/>
    </xf>
    <xf numFmtId="0" fontId="1" fillId="14" borderId="1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 applyProtection="1">
      <alignment horizontal="center" vertical="center" wrapText="1"/>
      <protection locked="0"/>
    </xf>
    <xf numFmtId="0" fontId="6" fillId="14" borderId="1" xfId="0" applyFont="1" applyFill="1" applyBorder="1" applyAlignment="1">
      <alignment horizontal="center" vertical="center" wrapText="1"/>
    </xf>
    <xf numFmtId="0" fontId="6" fillId="14" borderId="1" xfId="0" applyFont="1" applyFill="1" applyBorder="1" applyAlignment="1" applyProtection="1">
      <alignment horizontal="center" vertical="center" wrapText="1"/>
      <protection locked="0"/>
    </xf>
    <xf numFmtId="0" fontId="0" fillId="14" borderId="0" xfId="0" applyFill="1"/>
    <xf numFmtId="0" fontId="0" fillId="0" borderId="0" xfId="0" applyAlignment="1">
      <alignment horizontal="center"/>
    </xf>
    <xf numFmtId="0" fontId="9" fillId="13" borderId="0" xfId="0" applyFont="1" applyFill="1" applyBorder="1" applyAlignment="1"/>
    <xf numFmtId="0" fontId="9" fillId="13" borderId="12" xfId="0" applyFont="1" applyFill="1" applyBorder="1" applyAlignment="1"/>
    <xf numFmtId="0" fontId="9" fillId="0" borderId="0" xfId="0" applyFont="1" applyBorder="1" applyAlignment="1">
      <alignment horizontal="center"/>
    </xf>
    <xf numFmtId="0" fontId="9" fillId="13" borderId="4" xfId="0" applyFont="1" applyFill="1" applyBorder="1" applyAlignment="1"/>
    <xf numFmtId="0" fontId="9" fillId="13" borderId="6" xfId="0" applyFont="1" applyFill="1" applyBorder="1" applyAlignment="1"/>
    <xf numFmtId="0" fontId="9" fillId="13" borderId="7" xfId="0" applyFont="1" applyFill="1" applyBorder="1" applyAlignment="1"/>
    <xf numFmtId="8" fontId="4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21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/>
    </xf>
    <xf numFmtId="0" fontId="1" fillId="4" borderId="1" xfId="0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7" borderId="1" xfId="0" applyFont="1" applyFill="1" applyBorder="1" applyAlignment="1" applyProtection="1">
      <alignment horizontal="center" vertical="center"/>
    </xf>
    <xf numFmtId="0" fontId="1" fillId="8" borderId="1" xfId="0" applyFont="1" applyFill="1" applyBorder="1" applyAlignment="1" applyProtection="1">
      <alignment horizontal="center" vertical="center" wrapText="1"/>
    </xf>
    <xf numFmtId="0" fontId="1" fillId="9" borderId="1" xfId="0" applyFont="1" applyFill="1" applyBorder="1" applyAlignment="1" applyProtection="1">
      <alignment horizontal="center" vertical="center"/>
    </xf>
    <xf numFmtId="0" fontId="1" fillId="10" borderId="1" xfId="0" applyFont="1" applyFill="1" applyBorder="1" applyAlignment="1" applyProtection="1">
      <alignment horizontal="center" vertical="center"/>
    </xf>
    <xf numFmtId="0" fontId="6" fillId="11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0" fillId="0" borderId="0" xfId="0" applyProtection="1"/>
    <xf numFmtId="0" fontId="9" fillId="0" borderId="1" xfId="0" applyNumberFormat="1" applyFont="1" applyBorder="1" applyProtection="1"/>
    <xf numFmtId="0" fontId="9" fillId="0" borderId="1" xfId="0" applyFont="1" applyBorder="1" applyProtection="1"/>
    <xf numFmtId="21" fontId="9" fillId="4" borderId="1" xfId="0" applyNumberFormat="1" applyFont="1" applyFill="1" applyBorder="1" applyAlignment="1" applyProtection="1">
      <alignment horizontal="center" vertical="center"/>
    </xf>
    <xf numFmtId="165" fontId="9" fillId="4" borderId="1" xfId="0" applyNumberFormat="1" applyFont="1" applyFill="1" applyBorder="1" applyAlignment="1" applyProtection="1">
      <alignment horizontal="center" vertical="center"/>
    </xf>
    <xf numFmtId="0" fontId="9" fillId="5" borderId="1" xfId="0" applyNumberFormat="1" applyFont="1" applyFill="1" applyBorder="1" applyAlignment="1" applyProtection="1">
      <alignment horizontal="center" vertical="center"/>
    </xf>
    <xf numFmtId="0" fontId="9" fillId="4" borderId="1" xfId="0" applyFont="1" applyFill="1" applyBorder="1" applyAlignment="1" applyProtection="1">
      <alignment horizontal="center" vertical="center"/>
    </xf>
    <xf numFmtId="0" fontId="9" fillId="7" borderId="1" xfId="0" applyFont="1" applyFill="1" applyBorder="1" applyAlignment="1" applyProtection="1">
      <alignment horizontal="center" vertical="center"/>
    </xf>
    <xf numFmtId="21" fontId="9" fillId="8" borderId="1" xfId="0" applyNumberFormat="1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</xf>
    <xf numFmtId="0" fontId="7" fillId="9" borderId="1" xfId="0" applyFont="1" applyFill="1" applyBorder="1" applyAlignment="1" applyProtection="1">
      <alignment horizontal="center" vertical="center"/>
    </xf>
    <xf numFmtId="0" fontId="0" fillId="0" borderId="1" xfId="0" applyBorder="1" applyProtection="1"/>
    <xf numFmtId="0" fontId="7" fillId="10" borderId="1" xfId="0" applyFont="1" applyFill="1" applyBorder="1" applyAlignment="1" applyProtection="1">
      <alignment horizontal="center" vertical="center"/>
    </xf>
    <xf numFmtId="0" fontId="6" fillId="11" borderId="1" xfId="0" applyFont="1" applyFill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5" fillId="0" borderId="0" xfId="0" applyFont="1" applyProtection="1"/>
    <xf numFmtId="49" fontId="9" fillId="0" borderId="1" xfId="0" applyNumberFormat="1" applyFont="1" applyBorder="1" applyProtection="1"/>
    <xf numFmtId="0" fontId="0" fillId="0" borderId="0" xfId="0" applyAlignment="1" applyProtection="1">
      <alignment horizontal="left" vertical="center"/>
    </xf>
    <xf numFmtId="0" fontId="11" fillId="0" borderId="0" xfId="0" applyFont="1" applyAlignment="1" applyProtection="1">
      <alignment horizontal="center" vertical="center"/>
    </xf>
    <xf numFmtId="21" fontId="0" fillId="0" borderId="0" xfId="0" applyNumberFormat="1" applyAlignment="1" applyProtection="1">
      <alignment horizontal="center" vertical="center"/>
    </xf>
    <xf numFmtId="0" fontId="12" fillId="0" borderId="0" xfId="0" applyFont="1" applyProtection="1"/>
    <xf numFmtId="0" fontId="0" fillId="0" borderId="1" xfId="0" applyNumberFormat="1" applyBorder="1" applyProtection="1"/>
    <xf numFmtId="21" fontId="0" fillId="4" borderId="1" xfId="0" applyNumberFormat="1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0" fontId="0" fillId="7" borderId="1" xfId="0" applyFill="1" applyBorder="1" applyAlignment="1" applyProtection="1">
      <alignment horizontal="center" vertical="center"/>
    </xf>
    <xf numFmtId="21" fontId="0" fillId="8" borderId="1" xfId="0" applyNumberFormat="1" applyFill="1" applyBorder="1" applyAlignment="1" applyProtection="1">
      <alignment horizontal="center" vertical="center"/>
    </xf>
    <xf numFmtId="0" fontId="11" fillId="0" borderId="0" xfId="0" applyFont="1" applyProtection="1"/>
    <xf numFmtId="0" fontId="0" fillId="0" borderId="1" xfId="0" applyNumberFormat="1" applyBorder="1" applyAlignment="1" applyProtection="1">
      <alignment horizontal="right"/>
    </xf>
    <xf numFmtId="0" fontId="0" fillId="0" borderId="1" xfId="0" applyNumberFormat="1" applyFill="1" applyBorder="1" applyAlignment="1" applyProtection="1">
      <alignment horizontal="right"/>
    </xf>
    <xf numFmtId="0" fontId="0" fillId="0" borderId="1" xfId="0" applyNumberFormat="1" applyFill="1" applyBorder="1" applyProtection="1"/>
    <xf numFmtId="0" fontId="14" fillId="0" borderId="1" xfId="0" applyFont="1" applyBorder="1" applyProtection="1"/>
    <xf numFmtId="165" fontId="0" fillId="4" borderId="1" xfId="0" applyNumberForma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9" fillId="12" borderId="8" xfId="0" applyFont="1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9" fillId="13" borderId="4" xfId="0" applyFont="1" applyFill="1" applyBorder="1" applyAlignment="1">
      <alignment horizontal="center"/>
    </xf>
    <xf numFmtId="0" fontId="9" fillId="13" borderId="6" xfId="0" applyFont="1" applyFill="1" applyBorder="1" applyAlignment="1">
      <alignment horizontal="center"/>
    </xf>
    <xf numFmtId="0" fontId="9" fillId="13" borderId="7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22"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R147"/>
  <sheetViews>
    <sheetView workbookViewId="0">
      <selection activeCell="G3" sqref="G3"/>
    </sheetView>
  </sheetViews>
  <sheetFormatPr baseColWidth="10" defaultRowHeight="12.75" x14ac:dyDescent="0.2"/>
  <cols>
    <col min="1" max="1" width="9.140625" customWidth="1"/>
    <col min="6" max="6" width="13.7109375" customWidth="1"/>
  </cols>
  <sheetData>
    <row r="1" spans="1:18" ht="13.5" thickBot="1" x14ac:dyDescent="0.25">
      <c r="A1" s="2" t="s">
        <v>4</v>
      </c>
      <c r="B1" s="2" t="s">
        <v>5</v>
      </c>
      <c r="E1" s="2" t="s">
        <v>6</v>
      </c>
      <c r="F1" s="2" t="s">
        <v>1</v>
      </c>
      <c r="G1" s="2" t="s">
        <v>14</v>
      </c>
      <c r="M1" s="2" t="s">
        <v>18</v>
      </c>
      <c r="N1" s="2" t="s">
        <v>17</v>
      </c>
      <c r="Q1" s="2" t="s">
        <v>18</v>
      </c>
      <c r="R1" s="2" t="s">
        <v>17</v>
      </c>
    </row>
    <row r="2" spans="1:18" ht="12.95" customHeight="1" x14ac:dyDescent="0.2">
      <c r="A2" s="7">
        <v>1</v>
      </c>
      <c r="B2" s="8" t="s">
        <v>11</v>
      </c>
      <c r="C2">
        <v>1</v>
      </c>
      <c r="E2" t="s">
        <v>7</v>
      </c>
      <c r="F2" s="1">
        <v>4.1678240740740745E-2</v>
      </c>
      <c r="G2" s="1">
        <v>1.3888888888888889E-3</v>
      </c>
      <c r="M2">
        <v>1</v>
      </c>
      <c r="N2">
        <v>150</v>
      </c>
      <c r="Q2">
        <v>1</v>
      </c>
      <c r="R2">
        <v>150</v>
      </c>
    </row>
    <row r="3" spans="1:18" ht="12.95" customHeight="1" x14ac:dyDescent="0.2">
      <c r="A3" s="7">
        <v>2</v>
      </c>
      <c r="B3" s="9" t="s">
        <v>11</v>
      </c>
      <c r="C3">
        <v>2</v>
      </c>
      <c r="E3" t="s">
        <v>8</v>
      </c>
      <c r="F3" s="1">
        <v>3.8194444444444441E-2</v>
      </c>
      <c r="G3" s="1">
        <v>1.3888888888888889E-3</v>
      </c>
      <c r="M3">
        <v>2</v>
      </c>
      <c r="N3">
        <v>147</v>
      </c>
      <c r="Q3">
        <v>2</v>
      </c>
      <c r="R3">
        <v>147</v>
      </c>
    </row>
    <row r="4" spans="1:18" ht="12.95" customHeight="1" x14ac:dyDescent="0.2">
      <c r="A4" s="7">
        <v>3</v>
      </c>
      <c r="B4" s="9" t="s">
        <v>11</v>
      </c>
      <c r="C4">
        <v>3</v>
      </c>
      <c r="E4" t="s">
        <v>9</v>
      </c>
      <c r="F4" s="1">
        <v>3.125E-2</v>
      </c>
      <c r="G4" s="1">
        <v>1.4004629629629629E-3</v>
      </c>
      <c r="M4">
        <v>3</v>
      </c>
      <c r="N4">
        <v>144</v>
      </c>
      <c r="Q4">
        <v>3</v>
      </c>
      <c r="R4">
        <v>144</v>
      </c>
    </row>
    <row r="5" spans="1:18" ht="12.95" customHeight="1" x14ac:dyDescent="0.2">
      <c r="A5" s="7">
        <v>4</v>
      </c>
      <c r="B5" s="9" t="s">
        <v>11</v>
      </c>
      <c r="C5">
        <v>4</v>
      </c>
      <c r="E5" t="s">
        <v>10</v>
      </c>
      <c r="F5" s="1">
        <v>2.4305555555555556E-2</v>
      </c>
      <c r="G5" s="1">
        <v>1.3888888888888889E-3</v>
      </c>
      <c r="M5">
        <v>4</v>
      </c>
      <c r="N5">
        <v>141</v>
      </c>
      <c r="Q5">
        <v>4</v>
      </c>
      <c r="R5">
        <v>141</v>
      </c>
    </row>
    <row r="6" spans="1:18" ht="12.95" customHeight="1" x14ac:dyDescent="0.2">
      <c r="A6" s="7">
        <v>5</v>
      </c>
      <c r="B6" s="9" t="s">
        <v>11</v>
      </c>
      <c r="C6">
        <v>1</v>
      </c>
      <c r="E6" t="s">
        <v>11</v>
      </c>
      <c r="F6" s="1">
        <v>2.0844907407407406E-2</v>
      </c>
      <c r="G6" s="1">
        <v>1.4004629629629629E-3</v>
      </c>
      <c r="M6">
        <v>5</v>
      </c>
      <c r="N6">
        <v>138</v>
      </c>
      <c r="Q6">
        <v>5</v>
      </c>
      <c r="R6">
        <v>138</v>
      </c>
    </row>
    <row r="7" spans="1:18" ht="12.95" customHeight="1" x14ac:dyDescent="0.2">
      <c r="A7" s="7">
        <v>6</v>
      </c>
      <c r="B7" s="9" t="s">
        <v>11</v>
      </c>
      <c r="C7">
        <v>2</v>
      </c>
      <c r="M7">
        <v>6</v>
      </c>
      <c r="N7">
        <v>135</v>
      </c>
      <c r="Q7">
        <v>6</v>
      </c>
      <c r="R7">
        <v>135</v>
      </c>
    </row>
    <row r="8" spans="1:18" ht="12.95" customHeight="1" x14ac:dyDescent="0.2">
      <c r="A8" s="7">
        <v>7</v>
      </c>
      <c r="B8" s="9" t="s">
        <v>11</v>
      </c>
      <c r="C8">
        <v>3</v>
      </c>
      <c r="M8">
        <v>7</v>
      </c>
      <c r="N8">
        <v>132</v>
      </c>
      <c r="Q8">
        <v>7</v>
      </c>
      <c r="R8">
        <v>132</v>
      </c>
    </row>
    <row r="9" spans="1:18" ht="12.95" customHeight="1" x14ac:dyDescent="0.2">
      <c r="A9" s="7">
        <v>8</v>
      </c>
      <c r="B9" s="9" t="s">
        <v>11</v>
      </c>
      <c r="C9">
        <v>4</v>
      </c>
      <c r="E9" s="130" t="s">
        <v>35</v>
      </c>
      <c r="F9" s="131"/>
      <c r="G9" s="131"/>
      <c r="H9" s="131"/>
      <c r="I9" s="131"/>
      <c r="J9" s="131"/>
      <c r="K9" s="131"/>
      <c r="L9" s="132"/>
      <c r="M9">
        <v>8</v>
      </c>
      <c r="N9">
        <v>129</v>
      </c>
      <c r="Q9">
        <v>8</v>
      </c>
      <c r="R9">
        <v>129</v>
      </c>
    </row>
    <row r="10" spans="1:18" ht="12.95" customHeight="1" x14ac:dyDescent="0.2">
      <c r="A10" s="7">
        <v>9</v>
      </c>
      <c r="B10" s="9" t="s">
        <v>11</v>
      </c>
      <c r="C10">
        <v>5</v>
      </c>
      <c r="D10" s="73"/>
      <c r="E10" s="44"/>
      <c r="F10" s="57" t="s">
        <v>84</v>
      </c>
      <c r="G10" s="57"/>
      <c r="H10" s="57"/>
      <c r="I10" s="57"/>
      <c r="J10" s="57"/>
      <c r="K10" s="57"/>
      <c r="L10" s="45"/>
      <c r="M10">
        <v>9</v>
      </c>
      <c r="N10">
        <v>126</v>
      </c>
      <c r="Q10">
        <v>9</v>
      </c>
      <c r="R10">
        <v>126</v>
      </c>
    </row>
    <row r="11" spans="1:18" ht="12.95" customHeight="1" x14ac:dyDescent="0.2">
      <c r="A11" s="58">
        <v>32</v>
      </c>
      <c r="B11" s="58" t="s">
        <v>10</v>
      </c>
      <c r="C11">
        <v>6</v>
      </c>
      <c r="E11" s="44"/>
      <c r="F11" s="57" t="s">
        <v>86</v>
      </c>
      <c r="G11" s="57"/>
      <c r="H11" s="57"/>
      <c r="I11" s="57"/>
      <c r="J11" s="57"/>
      <c r="K11" s="57"/>
      <c r="L11" s="45"/>
      <c r="M11">
        <v>10</v>
      </c>
      <c r="N11">
        <v>123</v>
      </c>
      <c r="Q11">
        <v>10</v>
      </c>
      <c r="R11">
        <v>123</v>
      </c>
    </row>
    <row r="12" spans="1:18" ht="12.95" customHeight="1" x14ac:dyDescent="0.2">
      <c r="A12" s="58">
        <v>33</v>
      </c>
      <c r="B12" s="58" t="s">
        <v>10</v>
      </c>
      <c r="C12">
        <v>7</v>
      </c>
      <c r="E12" s="44"/>
      <c r="F12" s="43"/>
      <c r="G12" s="42"/>
      <c r="H12" s="42"/>
      <c r="I12" s="42"/>
      <c r="J12" s="42"/>
      <c r="K12" s="42"/>
      <c r="L12" s="45"/>
      <c r="M12">
        <v>11</v>
      </c>
      <c r="N12">
        <v>120</v>
      </c>
      <c r="O12" s="6"/>
      <c r="P12" s="6"/>
      <c r="Q12">
        <v>11</v>
      </c>
      <c r="R12">
        <v>120</v>
      </c>
    </row>
    <row r="13" spans="1:18" ht="12.95" customHeight="1" x14ac:dyDescent="0.2">
      <c r="A13" s="58">
        <v>34</v>
      </c>
      <c r="B13" s="58" t="s">
        <v>10</v>
      </c>
      <c r="C13">
        <v>8</v>
      </c>
      <c r="E13" s="133" t="s">
        <v>36</v>
      </c>
      <c r="F13" s="134"/>
      <c r="G13" s="134"/>
      <c r="H13" s="134"/>
      <c r="I13" s="134"/>
      <c r="J13" s="134"/>
      <c r="K13" s="134"/>
      <c r="L13" s="135"/>
      <c r="M13">
        <v>12</v>
      </c>
      <c r="N13">
        <v>118</v>
      </c>
      <c r="O13" s="3"/>
      <c r="P13" s="3"/>
      <c r="Q13">
        <v>12</v>
      </c>
      <c r="R13">
        <v>118</v>
      </c>
    </row>
    <row r="14" spans="1:18" ht="12.95" customHeight="1" x14ac:dyDescent="0.2">
      <c r="A14" s="58">
        <v>35</v>
      </c>
      <c r="B14" s="58" t="s">
        <v>10</v>
      </c>
      <c r="C14">
        <v>9</v>
      </c>
      <c r="E14" s="44">
        <v>1</v>
      </c>
      <c r="F14" s="43" t="s">
        <v>56</v>
      </c>
      <c r="G14" s="42"/>
      <c r="H14" s="42"/>
      <c r="I14" s="42"/>
      <c r="J14" s="42"/>
      <c r="K14" s="42"/>
      <c r="L14" s="45"/>
      <c r="M14">
        <v>13</v>
      </c>
      <c r="N14">
        <v>116</v>
      </c>
      <c r="O14" s="3"/>
      <c r="P14" s="3"/>
      <c r="Q14">
        <v>13</v>
      </c>
      <c r="R14">
        <v>116</v>
      </c>
    </row>
    <row r="15" spans="1:18" ht="12.95" customHeight="1" x14ac:dyDescent="0.2">
      <c r="A15" s="58">
        <v>36</v>
      </c>
      <c r="B15" s="58" t="s">
        <v>10</v>
      </c>
      <c r="C15">
        <v>10</v>
      </c>
      <c r="E15" s="44">
        <v>2</v>
      </c>
      <c r="F15" s="43" t="s">
        <v>57</v>
      </c>
      <c r="G15" s="42"/>
      <c r="H15" s="42"/>
      <c r="I15" s="42"/>
      <c r="J15" s="42"/>
      <c r="K15" s="42"/>
      <c r="L15" s="45"/>
      <c r="M15">
        <v>14</v>
      </c>
      <c r="N15">
        <v>114</v>
      </c>
      <c r="O15" s="3"/>
      <c r="P15" s="3"/>
      <c r="Q15">
        <v>14</v>
      </c>
      <c r="R15">
        <v>114</v>
      </c>
    </row>
    <row r="16" spans="1:18" ht="12.95" customHeight="1" x14ac:dyDescent="0.2">
      <c r="A16" s="58">
        <v>37</v>
      </c>
      <c r="B16" s="58" t="s">
        <v>10</v>
      </c>
      <c r="C16">
        <v>11</v>
      </c>
      <c r="E16" s="44">
        <v>3</v>
      </c>
      <c r="F16" s="43" t="s">
        <v>58</v>
      </c>
      <c r="G16" s="42"/>
      <c r="H16" s="42"/>
      <c r="I16" s="42"/>
      <c r="J16" s="42"/>
      <c r="K16" s="42"/>
      <c r="L16" s="46"/>
      <c r="M16">
        <v>15</v>
      </c>
      <c r="N16">
        <v>112</v>
      </c>
      <c r="O16" s="3"/>
      <c r="P16" s="3"/>
      <c r="Q16">
        <v>15</v>
      </c>
      <c r="R16">
        <v>112</v>
      </c>
    </row>
    <row r="17" spans="1:18" ht="12.95" customHeight="1" x14ac:dyDescent="0.2">
      <c r="A17" s="58">
        <v>38</v>
      </c>
      <c r="B17" s="58" t="s">
        <v>10</v>
      </c>
      <c r="C17">
        <v>12</v>
      </c>
      <c r="E17" s="44">
        <v>4</v>
      </c>
      <c r="F17" s="43" t="s">
        <v>59</v>
      </c>
      <c r="G17" s="42"/>
      <c r="H17" s="42"/>
      <c r="I17" s="42"/>
      <c r="J17" s="42"/>
      <c r="K17" s="42"/>
      <c r="L17" s="46"/>
      <c r="M17">
        <v>16</v>
      </c>
      <c r="N17">
        <v>110</v>
      </c>
      <c r="O17" s="3"/>
      <c r="P17" s="3"/>
      <c r="Q17">
        <v>16</v>
      </c>
      <c r="R17">
        <v>110</v>
      </c>
    </row>
    <row r="18" spans="1:18" ht="12.95" customHeight="1" x14ac:dyDescent="0.2">
      <c r="A18" s="58">
        <v>39</v>
      </c>
      <c r="B18" s="58" t="s">
        <v>10</v>
      </c>
      <c r="C18">
        <v>13</v>
      </c>
      <c r="D18" s="45"/>
      <c r="E18" s="77"/>
      <c r="F18" s="78" t="s">
        <v>37</v>
      </c>
      <c r="G18" s="78"/>
      <c r="H18" s="78"/>
      <c r="I18" s="78"/>
      <c r="J18" s="78"/>
      <c r="K18" s="78"/>
      <c r="L18" s="79"/>
      <c r="M18">
        <v>17</v>
      </c>
      <c r="N18">
        <v>108</v>
      </c>
      <c r="O18" s="3"/>
      <c r="P18" s="3"/>
      <c r="Q18">
        <v>17</v>
      </c>
      <c r="R18">
        <v>108</v>
      </c>
    </row>
    <row r="19" spans="1:18" ht="12.95" customHeight="1" x14ac:dyDescent="0.2">
      <c r="A19" s="58">
        <v>40</v>
      </c>
      <c r="B19" s="58" t="s">
        <v>10</v>
      </c>
      <c r="C19">
        <v>14</v>
      </c>
      <c r="D19" s="45"/>
      <c r="E19" s="76">
        <v>5</v>
      </c>
      <c r="F19" s="51" t="s">
        <v>79</v>
      </c>
      <c r="G19" s="42"/>
      <c r="H19" s="42"/>
      <c r="I19" s="42"/>
      <c r="J19" s="42"/>
      <c r="K19" s="42"/>
      <c r="L19" s="47"/>
      <c r="M19">
        <v>18</v>
      </c>
      <c r="N19">
        <v>106</v>
      </c>
      <c r="Q19">
        <v>18</v>
      </c>
      <c r="R19">
        <v>106</v>
      </c>
    </row>
    <row r="20" spans="1:18" ht="12.95" customHeight="1" x14ac:dyDescent="0.2">
      <c r="A20" s="58">
        <v>41</v>
      </c>
      <c r="B20" s="58" t="s">
        <v>10</v>
      </c>
      <c r="C20">
        <v>15</v>
      </c>
      <c r="D20" s="45"/>
      <c r="E20" s="76">
        <v>6</v>
      </c>
      <c r="F20" s="51" t="s">
        <v>85</v>
      </c>
      <c r="G20" s="42"/>
      <c r="H20" s="42"/>
      <c r="I20" s="42"/>
      <c r="J20" s="42"/>
      <c r="K20" s="42"/>
      <c r="L20" s="47"/>
      <c r="M20">
        <v>19</v>
      </c>
      <c r="N20">
        <v>104</v>
      </c>
      <c r="Q20">
        <v>19</v>
      </c>
      <c r="R20">
        <v>104</v>
      </c>
    </row>
    <row r="21" spans="1:18" ht="12.95" customHeight="1" x14ac:dyDescent="0.2">
      <c r="A21" s="58">
        <v>42</v>
      </c>
      <c r="B21" s="58" t="s">
        <v>10</v>
      </c>
      <c r="C21">
        <v>16</v>
      </c>
      <c r="D21" s="45"/>
      <c r="E21" s="76">
        <v>7</v>
      </c>
      <c r="F21" s="51" t="s">
        <v>87</v>
      </c>
      <c r="G21" s="42"/>
      <c r="H21" s="42"/>
      <c r="I21" s="42"/>
      <c r="J21" s="42"/>
      <c r="K21" s="42"/>
      <c r="L21" s="47"/>
      <c r="M21">
        <v>20</v>
      </c>
      <c r="N21">
        <v>102</v>
      </c>
      <c r="Q21">
        <v>20</v>
      </c>
      <c r="R21">
        <v>102</v>
      </c>
    </row>
    <row r="22" spans="1:18" ht="12.95" customHeight="1" x14ac:dyDescent="0.2">
      <c r="A22" s="58">
        <v>43</v>
      </c>
      <c r="B22" s="58" t="s">
        <v>10</v>
      </c>
      <c r="C22">
        <v>17</v>
      </c>
      <c r="D22" s="45"/>
      <c r="E22" s="77"/>
      <c r="F22" s="78" t="s">
        <v>88</v>
      </c>
      <c r="G22" s="78"/>
      <c r="H22" s="78"/>
      <c r="I22" s="78"/>
      <c r="J22" s="78"/>
      <c r="K22" s="78"/>
      <c r="L22" s="79"/>
      <c r="M22">
        <v>21</v>
      </c>
      <c r="N22">
        <v>100</v>
      </c>
      <c r="Q22">
        <v>21</v>
      </c>
      <c r="R22">
        <v>100</v>
      </c>
    </row>
    <row r="23" spans="1:18" ht="12.95" customHeight="1" x14ac:dyDescent="0.2">
      <c r="A23" s="58">
        <v>44</v>
      </c>
      <c r="B23" s="58" t="s">
        <v>10</v>
      </c>
      <c r="C23">
        <v>18</v>
      </c>
      <c r="D23" s="45"/>
      <c r="E23" s="76">
        <v>8</v>
      </c>
      <c r="F23" s="51" t="s">
        <v>81</v>
      </c>
      <c r="G23" s="42"/>
      <c r="H23" s="42"/>
      <c r="I23" s="42"/>
      <c r="J23" s="42"/>
      <c r="K23" s="42"/>
      <c r="L23" s="45"/>
      <c r="M23">
        <v>22</v>
      </c>
      <c r="N23">
        <v>98</v>
      </c>
      <c r="Q23">
        <v>22</v>
      </c>
      <c r="R23">
        <v>98</v>
      </c>
    </row>
    <row r="24" spans="1:18" ht="12.95" customHeight="1" x14ac:dyDescent="0.2">
      <c r="A24" s="58">
        <v>45</v>
      </c>
      <c r="B24" s="58" t="s">
        <v>10</v>
      </c>
      <c r="C24">
        <v>19</v>
      </c>
      <c r="D24" s="45"/>
      <c r="E24" s="76">
        <v>9</v>
      </c>
      <c r="F24" s="51" t="s">
        <v>44</v>
      </c>
      <c r="G24" s="42"/>
      <c r="H24" s="42"/>
      <c r="I24" s="42"/>
      <c r="J24" s="42"/>
      <c r="K24" s="42"/>
      <c r="L24" s="45"/>
      <c r="M24">
        <v>23</v>
      </c>
      <c r="N24">
        <v>96</v>
      </c>
      <c r="Q24">
        <v>23</v>
      </c>
      <c r="R24">
        <v>96</v>
      </c>
    </row>
    <row r="25" spans="1:18" ht="12.95" customHeight="1" x14ac:dyDescent="0.2">
      <c r="A25" s="58">
        <v>46</v>
      </c>
      <c r="B25" s="58" t="s">
        <v>10</v>
      </c>
      <c r="C25">
        <v>20</v>
      </c>
      <c r="D25" s="45"/>
      <c r="E25" s="76">
        <v>10</v>
      </c>
      <c r="F25" s="56" t="s">
        <v>39</v>
      </c>
      <c r="G25" s="57"/>
      <c r="H25" s="57"/>
      <c r="I25" s="57"/>
      <c r="J25" s="57"/>
      <c r="K25" s="57"/>
      <c r="L25" s="45"/>
      <c r="M25">
        <v>24</v>
      </c>
      <c r="N25">
        <v>94</v>
      </c>
      <c r="Q25">
        <v>24</v>
      </c>
      <c r="R25">
        <v>94</v>
      </c>
    </row>
    <row r="26" spans="1:18" ht="12.95" customHeight="1" x14ac:dyDescent="0.2">
      <c r="A26" s="58">
        <v>47</v>
      </c>
      <c r="B26" s="58" t="s">
        <v>10</v>
      </c>
      <c r="C26">
        <v>21</v>
      </c>
      <c r="E26" s="44">
        <v>11</v>
      </c>
      <c r="F26" s="56" t="s">
        <v>40</v>
      </c>
      <c r="G26" s="57"/>
      <c r="H26" s="57"/>
      <c r="I26" s="57"/>
      <c r="J26" s="57"/>
      <c r="K26" s="57"/>
      <c r="L26" s="45"/>
      <c r="M26">
        <v>25</v>
      </c>
      <c r="N26">
        <v>92</v>
      </c>
      <c r="Q26">
        <v>25</v>
      </c>
      <c r="R26">
        <v>92</v>
      </c>
    </row>
    <row r="27" spans="1:18" ht="12.95" customHeight="1" x14ac:dyDescent="0.2">
      <c r="A27" s="58">
        <v>48</v>
      </c>
      <c r="B27" s="58" t="s">
        <v>10</v>
      </c>
      <c r="C27">
        <v>22</v>
      </c>
      <c r="E27" s="44">
        <v>12</v>
      </c>
      <c r="F27" s="51" t="s">
        <v>45</v>
      </c>
      <c r="G27" s="42"/>
      <c r="H27" s="42"/>
      <c r="I27" s="42"/>
      <c r="J27" s="42"/>
      <c r="K27" s="42"/>
      <c r="L27" s="45"/>
      <c r="M27">
        <v>26</v>
      </c>
      <c r="N27">
        <v>90</v>
      </c>
      <c r="Q27">
        <v>26</v>
      </c>
      <c r="R27">
        <v>90</v>
      </c>
    </row>
    <row r="28" spans="1:18" ht="12.95" customHeight="1" x14ac:dyDescent="0.2">
      <c r="A28" s="58">
        <v>49</v>
      </c>
      <c r="B28" s="58" t="s">
        <v>10</v>
      </c>
      <c r="C28">
        <v>23</v>
      </c>
      <c r="E28" s="44">
        <v>13</v>
      </c>
      <c r="F28" s="52" t="s">
        <v>89</v>
      </c>
      <c r="G28" s="52"/>
      <c r="H28" s="52"/>
      <c r="I28" s="52"/>
      <c r="J28" s="52"/>
      <c r="K28" s="52"/>
      <c r="L28" s="55"/>
      <c r="M28">
        <v>27</v>
      </c>
      <c r="N28">
        <v>88</v>
      </c>
      <c r="Q28">
        <v>27</v>
      </c>
      <c r="R28">
        <v>88</v>
      </c>
    </row>
    <row r="29" spans="1:18" ht="12.95" customHeight="1" x14ac:dyDescent="0.2">
      <c r="A29" s="58">
        <v>50</v>
      </c>
      <c r="B29" s="58" t="s">
        <v>10</v>
      </c>
      <c r="C29">
        <v>24</v>
      </c>
      <c r="E29" s="44">
        <v>14</v>
      </c>
      <c r="F29" s="52" t="s">
        <v>80</v>
      </c>
      <c r="G29" s="52"/>
      <c r="H29" s="52"/>
      <c r="I29" s="52"/>
      <c r="J29" s="52"/>
      <c r="K29" s="52"/>
      <c r="L29" s="55"/>
      <c r="M29">
        <v>28</v>
      </c>
      <c r="N29">
        <v>86</v>
      </c>
      <c r="Q29">
        <v>28</v>
      </c>
      <c r="R29">
        <v>86</v>
      </c>
    </row>
    <row r="30" spans="1:18" ht="12.95" customHeight="1" x14ac:dyDescent="0.2">
      <c r="A30" s="10">
        <v>70</v>
      </c>
      <c r="B30" s="10" t="s">
        <v>9</v>
      </c>
      <c r="C30">
        <v>25</v>
      </c>
      <c r="E30" s="74"/>
      <c r="F30" s="74" t="s">
        <v>42</v>
      </c>
      <c r="G30" s="74"/>
      <c r="H30" s="74"/>
      <c r="I30" s="74"/>
      <c r="J30" s="74"/>
      <c r="K30" s="74"/>
      <c r="L30" s="75"/>
      <c r="M30">
        <v>29</v>
      </c>
      <c r="N30">
        <v>84</v>
      </c>
      <c r="Q30">
        <v>29</v>
      </c>
      <c r="R30">
        <v>84</v>
      </c>
    </row>
    <row r="31" spans="1:18" ht="12.95" customHeight="1" x14ac:dyDescent="0.2">
      <c r="A31" s="10">
        <v>71</v>
      </c>
      <c r="B31" s="10" t="s">
        <v>9</v>
      </c>
      <c r="C31">
        <v>26</v>
      </c>
      <c r="E31" s="74"/>
      <c r="F31" s="74" t="s">
        <v>36</v>
      </c>
      <c r="G31" s="74"/>
      <c r="H31" s="74"/>
      <c r="I31" s="74"/>
      <c r="J31" s="74"/>
      <c r="K31" s="74"/>
      <c r="L31" s="75"/>
      <c r="M31">
        <v>30</v>
      </c>
      <c r="N31">
        <v>82</v>
      </c>
      <c r="Q31">
        <v>30</v>
      </c>
      <c r="R31">
        <v>82</v>
      </c>
    </row>
    <row r="32" spans="1:18" ht="12.95" customHeight="1" x14ac:dyDescent="0.2">
      <c r="A32" s="10">
        <v>72</v>
      </c>
      <c r="B32" s="10" t="s">
        <v>9</v>
      </c>
      <c r="C32">
        <v>27</v>
      </c>
      <c r="E32" s="44">
        <v>15</v>
      </c>
      <c r="F32" s="51" t="s">
        <v>73</v>
      </c>
      <c r="G32" s="42"/>
      <c r="H32" s="42"/>
      <c r="I32" s="42"/>
      <c r="J32" s="42"/>
      <c r="K32" s="42"/>
      <c r="L32" s="45"/>
      <c r="M32">
        <v>31</v>
      </c>
      <c r="N32">
        <v>80</v>
      </c>
      <c r="Q32">
        <v>31</v>
      </c>
      <c r="R32">
        <v>80</v>
      </c>
    </row>
    <row r="33" spans="1:18" ht="12.95" customHeight="1" x14ac:dyDescent="0.2">
      <c r="A33" s="10">
        <v>73</v>
      </c>
      <c r="B33" s="10" t="s">
        <v>9</v>
      </c>
      <c r="C33">
        <v>28</v>
      </c>
      <c r="E33" s="44">
        <v>16</v>
      </c>
      <c r="F33" s="51" t="s">
        <v>82</v>
      </c>
      <c r="G33" s="42"/>
      <c r="H33" s="42"/>
      <c r="I33" s="42"/>
      <c r="J33" s="42"/>
      <c r="K33" s="42"/>
      <c r="L33" s="47"/>
      <c r="M33">
        <v>32</v>
      </c>
      <c r="N33">
        <v>78</v>
      </c>
      <c r="Q33">
        <v>32</v>
      </c>
      <c r="R33">
        <v>78</v>
      </c>
    </row>
    <row r="34" spans="1:18" ht="12.95" customHeight="1" x14ac:dyDescent="0.2">
      <c r="A34" s="10">
        <v>74</v>
      </c>
      <c r="B34" s="10" t="s">
        <v>9</v>
      </c>
      <c r="C34">
        <v>29</v>
      </c>
      <c r="E34" s="44"/>
      <c r="F34" s="51" t="s">
        <v>83</v>
      </c>
      <c r="G34" s="42"/>
      <c r="H34" s="42"/>
      <c r="I34" s="42"/>
      <c r="J34" s="42"/>
      <c r="K34" s="42"/>
      <c r="L34" s="47"/>
      <c r="M34">
        <v>33</v>
      </c>
      <c r="N34">
        <v>76</v>
      </c>
      <c r="Q34">
        <v>33</v>
      </c>
      <c r="R34">
        <v>76</v>
      </c>
    </row>
    <row r="35" spans="1:18" ht="12.95" customHeight="1" x14ac:dyDescent="0.2">
      <c r="A35" s="10">
        <v>75</v>
      </c>
      <c r="B35" s="10" t="s">
        <v>9</v>
      </c>
      <c r="C35">
        <v>30</v>
      </c>
      <c r="E35" s="77"/>
      <c r="F35" s="78" t="s">
        <v>38</v>
      </c>
      <c r="G35" s="78"/>
      <c r="H35" s="78"/>
      <c r="I35" s="78"/>
      <c r="J35" s="78"/>
      <c r="K35" s="78"/>
      <c r="L35" s="79"/>
      <c r="M35">
        <v>34</v>
      </c>
      <c r="N35">
        <v>74</v>
      </c>
      <c r="Q35">
        <v>34</v>
      </c>
      <c r="R35">
        <v>74</v>
      </c>
    </row>
    <row r="36" spans="1:18" ht="12.95" customHeight="1" x14ac:dyDescent="0.2">
      <c r="A36" s="10">
        <v>76</v>
      </c>
      <c r="B36" s="10" t="s">
        <v>9</v>
      </c>
      <c r="C36">
        <v>31</v>
      </c>
      <c r="E36" s="44">
        <v>17</v>
      </c>
      <c r="F36" s="51" t="s">
        <v>43</v>
      </c>
      <c r="G36" s="42"/>
      <c r="H36" s="42"/>
      <c r="I36" s="42"/>
      <c r="J36" s="42"/>
      <c r="K36" s="42"/>
      <c r="L36" s="45"/>
      <c r="M36">
        <v>35</v>
      </c>
      <c r="N36">
        <v>72</v>
      </c>
    </row>
    <row r="37" spans="1:18" ht="12.95" customHeight="1" x14ac:dyDescent="0.2">
      <c r="A37" s="10">
        <v>77</v>
      </c>
      <c r="B37" s="10" t="s">
        <v>9</v>
      </c>
      <c r="C37">
        <v>32</v>
      </c>
      <c r="E37" s="44">
        <v>18</v>
      </c>
      <c r="F37" s="51" t="s">
        <v>41</v>
      </c>
      <c r="G37" s="42"/>
      <c r="H37" s="42"/>
      <c r="I37" s="42"/>
      <c r="J37" s="42"/>
      <c r="K37" s="42"/>
      <c r="L37" s="45"/>
      <c r="M37">
        <v>36</v>
      </c>
      <c r="N37">
        <v>70</v>
      </c>
    </row>
    <row r="38" spans="1:18" ht="12.95" customHeight="1" x14ac:dyDescent="0.2">
      <c r="A38" s="10">
        <v>78</v>
      </c>
      <c r="B38" s="10" t="s">
        <v>9</v>
      </c>
      <c r="C38">
        <v>33</v>
      </c>
      <c r="E38" s="44">
        <v>19</v>
      </c>
      <c r="F38" s="52" t="s">
        <v>80</v>
      </c>
      <c r="G38" s="52"/>
      <c r="H38" s="52"/>
      <c r="I38" s="42"/>
      <c r="J38" s="42"/>
      <c r="K38" s="42"/>
      <c r="L38" s="45"/>
      <c r="M38">
        <v>37</v>
      </c>
      <c r="N38">
        <v>68</v>
      </c>
    </row>
    <row r="39" spans="1:18" ht="12.95" customHeight="1" x14ac:dyDescent="0.2">
      <c r="A39" s="10">
        <v>79</v>
      </c>
      <c r="B39" s="10" t="s">
        <v>9</v>
      </c>
      <c r="C39">
        <v>34</v>
      </c>
      <c r="E39" s="48"/>
      <c r="F39" s="49"/>
      <c r="G39" s="49"/>
      <c r="H39" s="49"/>
      <c r="I39" s="49"/>
      <c r="J39" s="49"/>
      <c r="K39" s="49"/>
      <c r="L39" s="50"/>
      <c r="M39">
        <v>38</v>
      </c>
      <c r="N39">
        <v>66</v>
      </c>
    </row>
    <row r="40" spans="1:18" ht="12.95" customHeight="1" x14ac:dyDescent="0.2">
      <c r="A40" s="10">
        <v>80</v>
      </c>
      <c r="B40" s="10" t="s">
        <v>9</v>
      </c>
      <c r="C40">
        <v>35</v>
      </c>
      <c r="M40">
        <v>39</v>
      </c>
      <c r="N40">
        <v>64</v>
      </c>
      <c r="Q40">
        <v>35</v>
      </c>
      <c r="R40">
        <v>72</v>
      </c>
    </row>
    <row r="41" spans="1:18" ht="12.95" customHeight="1" x14ac:dyDescent="0.2">
      <c r="A41" s="10">
        <v>81</v>
      </c>
      <c r="B41" s="10" t="s">
        <v>9</v>
      </c>
      <c r="C41">
        <v>1</v>
      </c>
      <c r="M41">
        <v>40</v>
      </c>
      <c r="N41">
        <v>62</v>
      </c>
      <c r="Q41">
        <v>36</v>
      </c>
      <c r="R41">
        <v>70</v>
      </c>
    </row>
    <row r="42" spans="1:18" ht="12.95" customHeight="1" x14ac:dyDescent="0.2">
      <c r="A42" s="10">
        <v>82</v>
      </c>
      <c r="B42" s="10" t="s">
        <v>9</v>
      </c>
      <c r="C42">
        <v>2</v>
      </c>
      <c r="M42">
        <v>41</v>
      </c>
      <c r="N42">
        <v>60</v>
      </c>
      <c r="Q42">
        <v>37</v>
      </c>
      <c r="R42">
        <v>68</v>
      </c>
    </row>
    <row r="43" spans="1:18" ht="12.95" customHeight="1" x14ac:dyDescent="0.2">
      <c r="A43" s="10">
        <v>83</v>
      </c>
      <c r="B43" s="10" t="s">
        <v>9</v>
      </c>
      <c r="C43">
        <v>3</v>
      </c>
      <c r="M43">
        <v>42</v>
      </c>
      <c r="N43">
        <v>58</v>
      </c>
      <c r="Q43">
        <v>38</v>
      </c>
      <c r="R43">
        <v>66</v>
      </c>
    </row>
    <row r="44" spans="1:18" ht="12.95" customHeight="1" x14ac:dyDescent="0.2">
      <c r="A44" s="10">
        <v>84</v>
      </c>
      <c r="B44" s="10" t="s">
        <v>9</v>
      </c>
      <c r="C44">
        <v>4</v>
      </c>
      <c r="M44">
        <v>43</v>
      </c>
      <c r="N44">
        <v>56</v>
      </c>
      <c r="Q44">
        <v>39</v>
      </c>
      <c r="R44">
        <v>64</v>
      </c>
    </row>
    <row r="45" spans="1:18" ht="12.95" customHeight="1" x14ac:dyDescent="0.2">
      <c r="A45" s="10">
        <v>85</v>
      </c>
      <c r="B45" s="10" t="s">
        <v>9</v>
      </c>
      <c r="C45">
        <v>5</v>
      </c>
      <c r="M45">
        <v>44</v>
      </c>
      <c r="N45">
        <v>54</v>
      </c>
      <c r="Q45">
        <v>40</v>
      </c>
      <c r="R45">
        <v>62</v>
      </c>
    </row>
    <row r="46" spans="1:18" ht="12.95" customHeight="1" x14ac:dyDescent="0.2">
      <c r="A46" s="10">
        <v>86</v>
      </c>
      <c r="B46" s="10" t="s">
        <v>9</v>
      </c>
      <c r="C46">
        <v>6</v>
      </c>
      <c r="M46">
        <v>45</v>
      </c>
      <c r="N46">
        <v>52</v>
      </c>
      <c r="Q46">
        <v>41</v>
      </c>
      <c r="R46">
        <v>60</v>
      </c>
    </row>
    <row r="47" spans="1:18" ht="12.95" customHeight="1" x14ac:dyDescent="0.2">
      <c r="A47" s="10">
        <v>87</v>
      </c>
      <c r="B47" s="10" t="s">
        <v>9</v>
      </c>
      <c r="C47">
        <v>7</v>
      </c>
      <c r="M47">
        <v>46</v>
      </c>
      <c r="N47">
        <v>50</v>
      </c>
      <c r="Q47">
        <v>42</v>
      </c>
      <c r="R47">
        <v>58</v>
      </c>
    </row>
    <row r="48" spans="1:18" ht="12.95" customHeight="1" x14ac:dyDescent="0.2">
      <c r="A48" s="10">
        <v>88</v>
      </c>
      <c r="B48" s="10" t="s">
        <v>9</v>
      </c>
      <c r="C48">
        <v>8</v>
      </c>
      <c r="M48">
        <v>47</v>
      </c>
      <c r="N48">
        <v>48</v>
      </c>
      <c r="Q48">
        <v>43</v>
      </c>
      <c r="R48">
        <v>56</v>
      </c>
    </row>
    <row r="49" spans="1:18" ht="12.95" customHeight="1" x14ac:dyDescent="0.2">
      <c r="A49" s="10">
        <v>89</v>
      </c>
      <c r="B49" s="10" t="s">
        <v>9</v>
      </c>
      <c r="C49">
        <v>9</v>
      </c>
      <c r="M49">
        <v>48</v>
      </c>
      <c r="N49">
        <v>46</v>
      </c>
      <c r="Q49">
        <v>44</v>
      </c>
      <c r="R49">
        <v>54</v>
      </c>
    </row>
    <row r="50" spans="1:18" ht="12.95" customHeight="1" x14ac:dyDescent="0.2">
      <c r="A50" s="10">
        <v>90</v>
      </c>
      <c r="B50" s="10" t="s">
        <v>9</v>
      </c>
      <c r="C50">
        <v>10</v>
      </c>
      <c r="M50">
        <v>49</v>
      </c>
      <c r="N50">
        <v>44</v>
      </c>
      <c r="Q50">
        <v>45</v>
      </c>
      <c r="R50">
        <v>52</v>
      </c>
    </row>
    <row r="51" spans="1:18" ht="12.95" customHeight="1" x14ac:dyDescent="0.2">
      <c r="A51" s="10">
        <v>91</v>
      </c>
      <c r="B51" s="10" t="s">
        <v>9</v>
      </c>
      <c r="C51">
        <v>11</v>
      </c>
      <c r="M51">
        <v>50</v>
      </c>
      <c r="N51">
        <v>42</v>
      </c>
      <c r="Q51">
        <v>46</v>
      </c>
      <c r="R51">
        <v>50</v>
      </c>
    </row>
    <row r="52" spans="1:18" ht="12.95" customHeight="1" x14ac:dyDescent="0.2">
      <c r="A52" s="10">
        <v>92</v>
      </c>
      <c r="B52" s="10" t="s">
        <v>9</v>
      </c>
      <c r="C52">
        <v>12</v>
      </c>
      <c r="M52">
        <v>51</v>
      </c>
      <c r="N52">
        <v>40</v>
      </c>
      <c r="Q52">
        <v>47</v>
      </c>
      <c r="R52">
        <v>48</v>
      </c>
    </row>
    <row r="53" spans="1:18" ht="12.95" customHeight="1" x14ac:dyDescent="0.2">
      <c r="A53" s="10">
        <v>93</v>
      </c>
      <c r="B53" s="10" t="s">
        <v>9</v>
      </c>
      <c r="C53">
        <v>13</v>
      </c>
      <c r="M53">
        <v>52</v>
      </c>
      <c r="N53">
        <v>38</v>
      </c>
      <c r="Q53">
        <v>48</v>
      </c>
      <c r="R53">
        <v>46</v>
      </c>
    </row>
    <row r="54" spans="1:18" ht="12.95" customHeight="1" x14ac:dyDescent="0.2">
      <c r="A54" s="10">
        <v>94</v>
      </c>
      <c r="B54" s="10" t="s">
        <v>9</v>
      </c>
      <c r="C54">
        <v>14</v>
      </c>
      <c r="M54">
        <v>53</v>
      </c>
      <c r="N54">
        <v>36</v>
      </c>
      <c r="Q54">
        <v>49</v>
      </c>
      <c r="R54">
        <v>44</v>
      </c>
    </row>
    <row r="55" spans="1:18" ht="12.95" customHeight="1" x14ac:dyDescent="0.2">
      <c r="A55" s="10">
        <v>95</v>
      </c>
      <c r="B55" s="10" t="s">
        <v>9</v>
      </c>
      <c r="C55">
        <v>15</v>
      </c>
      <c r="M55">
        <v>54</v>
      </c>
      <c r="N55">
        <v>34</v>
      </c>
      <c r="Q55">
        <v>50</v>
      </c>
      <c r="R55">
        <v>42</v>
      </c>
    </row>
    <row r="56" spans="1:18" ht="12.95" customHeight="1" x14ac:dyDescent="0.2">
      <c r="A56" s="10">
        <v>96</v>
      </c>
      <c r="B56" s="10" t="s">
        <v>9</v>
      </c>
      <c r="C56">
        <v>16</v>
      </c>
      <c r="M56">
        <v>55</v>
      </c>
      <c r="N56">
        <v>32</v>
      </c>
      <c r="Q56">
        <v>51</v>
      </c>
      <c r="R56">
        <v>40</v>
      </c>
    </row>
    <row r="57" spans="1:18" ht="12.95" customHeight="1" x14ac:dyDescent="0.2">
      <c r="A57" s="10">
        <v>97</v>
      </c>
      <c r="B57" s="10" t="s">
        <v>9</v>
      </c>
      <c r="C57">
        <v>17</v>
      </c>
      <c r="M57">
        <v>56</v>
      </c>
      <c r="N57">
        <v>30</v>
      </c>
      <c r="Q57">
        <v>52</v>
      </c>
      <c r="R57">
        <v>38</v>
      </c>
    </row>
    <row r="58" spans="1:18" ht="12.95" customHeight="1" x14ac:dyDescent="0.2">
      <c r="A58" s="10">
        <v>98</v>
      </c>
      <c r="B58" s="10" t="s">
        <v>9</v>
      </c>
      <c r="C58">
        <v>18</v>
      </c>
      <c r="M58">
        <v>57</v>
      </c>
      <c r="N58">
        <v>28</v>
      </c>
      <c r="Q58">
        <v>53</v>
      </c>
      <c r="R58">
        <v>36</v>
      </c>
    </row>
    <row r="59" spans="1:18" ht="12.95" customHeight="1" x14ac:dyDescent="0.2">
      <c r="A59" s="10">
        <v>99</v>
      </c>
      <c r="B59" s="10" t="s">
        <v>9</v>
      </c>
      <c r="C59">
        <v>19</v>
      </c>
      <c r="M59">
        <v>58</v>
      </c>
      <c r="N59">
        <v>26</v>
      </c>
      <c r="Q59">
        <v>54</v>
      </c>
      <c r="R59">
        <v>34</v>
      </c>
    </row>
    <row r="60" spans="1:18" ht="12.95" customHeight="1" x14ac:dyDescent="0.2">
      <c r="A60" s="10">
        <v>100</v>
      </c>
      <c r="B60" s="10" t="s">
        <v>9</v>
      </c>
      <c r="C60">
        <v>20</v>
      </c>
      <c r="M60">
        <v>59</v>
      </c>
      <c r="N60">
        <v>24</v>
      </c>
      <c r="Q60">
        <v>55</v>
      </c>
      <c r="R60">
        <v>32</v>
      </c>
    </row>
    <row r="61" spans="1:18" ht="12.95" customHeight="1" x14ac:dyDescent="0.2">
      <c r="A61" s="10">
        <v>101</v>
      </c>
      <c r="B61" s="10" t="s">
        <v>9</v>
      </c>
      <c r="C61">
        <v>21</v>
      </c>
      <c r="M61">
        <v>60</v>
      </c>
      <c r="N61">
        <v>22</v>
      </c>
      <c r="Q61">
        <v>56</v>
      </c>
      <c r="R61">
        <v>30</v>
      </c>
    </row>
    <row r="62" spans="1:18" ht="12.95" customHeight="1" x14ac:dyDescent="0.2">
      <c r="A62" s="10">
        <v>102</v>
      </c>
      <c r="B62" s="10" t="s">
        <v>9</v>
      </c>
      <c r="C62">
        <v>22</v>
      </c>
      <c r="M62">
        <v>61</v>
      </c>
      <c r="N62">
        <v>20</v>
      </c>
      <c r="Q62">
        <v>57</v>
      </c>
      <c r="R62">
        <v>28</v>
      </c>
    </row>
    <row r="63" spans="1:18" ht="12.95" customHeight="1" x14ac:dyDescent="0.2">
      <c r="A63" s="10">
        <v>103</v>
      </c>
      <c r="B63" s="10" t="s">
        <v>9</v>
      </c>
      <c r="C63">
        <v>23</v>
      </c>
      <c r="M63">
        <v>62</v>
      </c>
      <c r="N63">
        <v>18</v>
      </c>
      <c r="Q63">
        <v>58</v>
      </c>
      <c r="R63">
        <v>26</v>
      </c>
    </row>
    <row r="64" spans="1:18" ht="12.95" customHeight="1" x14ac:dyDescent="0.2">
      <c r="A64" s="10">
        <v>104</v>
      </c>
      <c r="B64" s="10" t="s">
        <v>9</v>
      </c>
      <c r="C64">
        <v>24</v>
      </c>
      <c r="M64">
        <v>63</v>
      </c>
      <c r="N64">
        <v>16</v>
      </c>
      <c r="Q64">
        <v>59</v>
      </c>
      <c r="R64">
        <v>24</v>
      </c>
    </row>
    <row r="65" spans="1:18" ht="12.95" customHeight="1" x14ac:dyDescent="0.2">
      <c r="A65" s="10">
        <v>105</v>
      </c>
      <c r="B65" s="10" t="s">
        <v>9</v>
      </c>
      <c r="C65">
        <v>25</v>
      </c>
      <c r="M65">
        <v>64</v>
      </c>
      <c r="N65">
        <v>14</v>
      </c>
      <c r="Q65">
        <v>60</v>
      </c>
      <c r="R65">
        <v>22</v>
      </c>
    </row>
    <row r="66" spans="1:18" ht="12.95" customHeight="1" x14ac:dyDescent="0.2">
      <c r="A66" s="10">
        <v>106</v>
      </c>
      <c r="B66" s="10" t="s">
        <v>9</v>
      </c>
      <c r="C66">
        <v>26</v>
      </c>
      <c r="M66">
        <v>65</v>
      </c>
      <c r="N66">
        <v>12</v>
      </c>
      <c r="Q66">
        <v>61</v>
      </c>
      <c r="R66">
        <v>20</v>
      </c>
    </row>
    <row r="67" spans="1:18" ht="12.95" customHeight="1" x14ac:dyDescent="0.2">
      <c r="A67" s="10">
        <v>107</v>
      </c>
      <c r="B67" s="10" t="s">
        <v>9</v>
      </c>
      <c r="C67">
        <v>27</v>
      </c>
      <c r="M67">
        <v>66</v>
      </c>
      <c r="N67">
        <v>10</v>
      </c>
      <c r="Q67">
        <v>62</v>
      </c>
      <c r="R67">
        <v>18</v>
      </c>
    </row>
    <row r="68" spans="1:18" ht="12.95" customHeight="1" x14ac:dyDescent="0.2">
      <c r="A68" s="59">
        <v>201</v>
      </c>
      <c r="B68" s="59" t="s">
        <v>8</v>
      </c>
      <c r="C68">
        <v>1</v>
      </c>
      <c r="M68">
        <v>67</v>
      </c>
      <c r="N68">
        <v>8</v>
      </c>
      <c r="Q68">
        <v>63</v>
      </c>
      <c r="R68">
        <v>16</v>
      </c>
    </row>
    <row r="69" spans="1:18" ht="12.95" customHeight="1" x14ac:dyDescent="0.2">
      <c r="A69" s="59">
        <v>202</v>
      </c>
      <c r="B69" s="59" t="s">
        <v>8</v>
      </c>
      <c r="C69">
        <v>2</v>
      </c>
      <c r="M69">
        <v>68</v>
      </c>
      <c r="N69">
        <v>6</v>
      </c>
      <c r="Q69">
        <v>64</v>
      </c>
      <c r="R69">
        <v>14</v>
      </c>
    </row>
    <row r="70" spans="1:18" ht="12.95" customHeight="1" x14ac:dyDescent="0.2">
      <c r="A70" s="59">
        <v>203</v>
      </c>
      <c r="B70" s="59" t="s">
        <v>8</v>
      </c>
      <c r="C70">
        <v>3</v>
      </c>
      <c r="M70">
        <v>69</v>
      </c>
      <c r="N70">
        <v>4</v>
      </c>
      <c r="Q70">
        <v>65</v>
      </c>
      <c r="R70">
        <v>12</v>
      </c>
    </row>
    <row r="71" spans="1:18" ht="12.95" customHeight="1" x14ac:dyDescent="0.2">
      <c r="A71" s="59">
        <v>204</v>
      </c>
      <c r="B71" s="59" t="s">
        <v>8</v>
      </c>
      <c r="C71">
        <v>4</v>
      </c>
      <c r="M71">
        <v>70</v>
      </c>
      <c r="N71">
        <v>2</v>
      </c>
      <c r="Q71">
        <v>66</v>
      </c>
      <c r="R71">
        <v>10</v>
      </c>
    </row>
    <row r="72" spans="1:18" ht="12.95" customHeight="1" x14ac:dyDescent="0.2">
      <c r="A72" s="59">
        <v>205</v>
      </c>
      <c r="B72" s="59" t="s">
        <v>8</v>
      </c>
      <c r="C72">
        <v>5</v>
      </c>
      <c r="M72">
        <v>71</v>
      </c>
      <c r="N72">
        <v>1</v>
      </c>
      <c r="Q72">
        <v>67</v>
      </c>
      <c r="R72">
        <v>8</v>
      </c>
    </row>
    <row r="73" spans="1:18" ht="12.95" customHeight="1" x14ac:dyDescent="0.2">
      <c r="A73" s="59">
        <v>206</v>
      </c>
      <c r="B73" s="59" t="s">
        <v>8</v>
      </c>
      <c r="C73">
        <v>6</v>
      </c>
      <c r="M73">
        <v>72</v>
      </c>
      <c r="N73">
        <v>1</v>
      </c>
      <c r="Q73">
        <v>68</v>
      </c>
      <c r="R73">
        <v>6</v>
      </c>
    </row>
    <row r="74" spans="1:18" ht="12.95" customHeight="1" x14ac:dyDescent="0.2">
      <c r="A74" s="59">
        <v>207</v>
      </c>
      <c r="B74" s="59" t="s">
        <v>8</v>
      </c>
      <c r="C74">
        <v>7</v>
      </c>
      <c r="M74">
        <v>73</v>
      </c>
      <c r="N74">
        <v>1</v>
      </c>
      <c r="Q74">
        <v>69</v>
      </c>
      <c r="R74">
        <v>4</v>
      </c>
    </row>
    <row r="75" spans="1:18" ht="12.95" customHeight="1" x14ac:dyDescent="0.2">
      <c r="A75" s="59">
        <v>208</v>
      </c>
      <c r="B75" s="59" t="s">
        <v>8</v>
      </c>
      <c r="C75">
        <v>8</v>
      </c>
      <c r="M75">
        <v>74</v>
      </c>
      <c r="N75">
        <v>1</v>
      </c>
      <c r="Q75">
        <v>70</v>
      </c>
      <c r="R75">
        <v>2</v>
      </c>
    </row>
    <row r="76" spans="1:18" ht="12.95" customHeight="1" x14ac:dyDescent="0.2">
      <c r="A76" s="59">
        <v>209</v>
      </c>
      <c r="B76" s="59" t="s">
        <v>8</v>
      </c>
      <c r="C76">
        <v>9</v>
      </c>
      <c r="M76">
        <v>75</v>
      </c>
      <c r="N76">
        <v>1</v>
      </c>
      <c r="Q76">
        <v>71</v>
      </c>
      <c r="R76">
        <v>1</v>
      </c>
    </row>
    <row r="77" spans="1:18" ht="12.95" customHeight="1" x14ac:dyDescent="0.2">
      <c r="A77" s="59">
        <v>210</v>
      </c>
      <c r="B77" s="59" t="s">
        <v>8</v>
      </c>
      <c r="C77">
        <v>10</v>
      </c>
      <c r="M77">
        <v>76</v>
      </c>
      <c r="N77">
        <v>1</v>
      </c>
      <c r="Q77">
        <v>72</v>
      </c>
      <c r="R77">
        <v>1</v>
      </c>
    </row>
    <row r="78" spans="1:18" ht="12.95" customHeight="1" x14ac:dyDescent="0.2">
      <c r="A78" s="59">
        <v>211</v>
      </c>
      <c r="B78" s="59" t="s">
        <v>8</v>
      </c>
      <c r="C78">
        <v>11</v>
      </c>
      <c r="M78">
        <v>77</v>
      </c>
      <c r="N78">
        <v>1</v>
      </c>
      <c r="Q78">
        <v>73</v>
      </c>
      <c r="R78">
        <v>1</v>
      </c>
    </row>
    <row r="79" spans="1:18" ht="12.95" customHeight="1" x14ac:dyDescent="0.2">
      <c r="A79" s="59">
        <v>212</v>
      </c>
      <c r="B79" s="59" t="s">
        <v>8</v>
      </c>
      <c r="C79">
        <v>12</v>
      </c>
      <c r="M79">
        <v>78</v>
      </c>
      <c r="N79">
        <v>1</v>
      </c>
      <c r="Q79">
        <v>74</v>
      </c>
      <c r="R79">
        <v>1</v>
      </c>
    </row>
    <row r="80" spans="1:18" ht="12.95" customHeight="1" x14ac:dyDescent="0.2">
      <c r="A80" s="59">
        <v>213</v>
      </c>
      <c r="B80" s="59" t="s">
        <v>8</v>
      </c>
      <c r="C80">
        <v>13</v>
      </c>
      <c r="M80">
        <v>79</v>
      </c>
      <c r="N80">
        <v>1</v>
      </c>
      <c r="Q80">
        <v>75</v>
      </c>
      <c r="R80">
        <v>1</v>
      </c>
    </row>
    <row r="81" spans="1:18" ht="12.95" customHeight="1" x14ac:dyDescent="0.2">
      <c r="A81" s="59">
        <v>214</v>
      </c>
      <c r="B81" s="59" t="s">
        <v>8</v>
      </c>
      <c r="C81">
        <v>14</v>
      </c>
      <c r="M81">
        <v>80</v>
      </c>
      <c r="N81">
        <v>1</v>
      </c>
      <c r="Q81">
        <v>76</v>
      </c>
      <c r="R81">
        <v>1</v>
      </c>
    </row>
    <row r="82" spans="1:18" ht="12.95" customHeight="1" x14ac:dyDescent="0.2">
      <c r="A82" s="59">
        <v>215</v>
      </c>
      <c r="B82" s="59" t="s">
        <v>8</v>
      </c>
      <c r="C82">
        <v>15</v>
      </c>
      <c r="M82">
        <v>81</v>
      </c>
      <c r="N82">
        <v>1</v>
      </c>
      <c r="Q82">
        <v>77</v>
      </c>
      <c r="R82">
        <v>1</v>
      </c>
    </row>
    <row r="83" spans="1:18" ht="12.95" customHeight="1" x14ac:dyDescent="0.2">
      <c r="A83" s="59">
        <v>216</v>
      </c>
      <c r="B83" s="59" t="s">
        <v>8</v>
      </c>
      <c r="C83">
        <v>16</v>
      </c>
      <c r="M83">
        <v>82</v>
      </c>
      <c r="N83">
        <v>1</v>
      </c>
      <c r="Q83">
        <v>78</v>
      </c>
      <c r="R83">
        <v>1</v>
      </c>
    </row>
    <row r="84" spans="1:18" ht="12.95" customHeight="1" x14ac:dyDescent="0.2">
      <c r="A84" s="59">
        <v>217</v>
      </c>
      <c r="B84" s="59" t="s">
        <v>8</v>
      </c>
      <c r="C84">
        <v>17</v>
      </c>
      <c r="M84">
        <v>83</v>
      </c>
      <c r="N84">
        <v>1</v>
      </c>
      <c r="Q84">
        <v>79</v>
      </c>
      <c r="R84">
        <v>1</v>
      </c>
    </row>
    <row r="85" spans="1:18" ht="12.95" customHeight="1" x14ac:dyDescent="0.2">
      <c r="A85" s="59">
        <v>218</v>
      </c>
      <c r="B85" s="59" t="s">
        <v>8</v>
      </c>
      <c r="C85">
        <v>18</v>
      </c>
      <c r="M85">
        <v>84</v>
      </c>
      <c r="N85">
        <v>1</v>
      </c>
      <c r="Q85">
        <v>80</v>
      </c>
      <c r="R85">
        <v>1</v>
      </c>
    </row>
    <row r="86" spans="1:18" ht="12.95" customHeight="1" x14ac:dyDescent="0.2">
      <c r="A86" s="59">
        <v>219</v>
      </c>
      <c r="B86" s="59" t="s">
        <v>8</v>
      </c>
      <c r="C86">
        <v>19</v>
      </c>
      <c r="M86">
        <v>85</v>
      </c>
      <c r="N86">
        <v>1</v>
      </c>
      <c r="Q86">
        <v>81</v>
      </c>
      <c r="R86">
        <v>1</v>
      </c>
    </row>
    <row r="87" spans="1:18" ht="12.95" customHeight="1" x14ac:dyDescent="0.2">
      <c r="A87" s="59">
        <v>220</v>
      </c>
      <c r="B87" s="59" t="s">
        <v>8</v>
      </c>
      <c r="C87">
        <v>1</v>
      </c>
      <c r="M87">
        <v>86</v>
      </c>
      <c r="N87">
        <v>1</v>
      </c>
      <c r="Q87">
        <v>82</v>
      </c>
      <c r="R87">
        <v>1</v>
      </c>
    </row>
    <row r="88" spans="1:18" ht="12.95" customHeight="1" x14ac:dyDescent="0.2">
      <c r="A88" s="59">
        <v>221</v>
      </c>
      <c r="B88" s="59" t="s">
        <v>8</v>
      </c>
      <c r="C88">
        <v>2</v>
      </c>
      <c r="M88">
        <v>87</v>
      </c>
      <c r="N88">
        <v>1</v>
      </c>
      <c r="Q88">
        <v>83</v>
      </c>
      <c r="R88">
        <v>1</v>
      </c>
    </row>
    <row r="89" spans="1:18" ht="12.95" customHeight="1" x14ac:dyDescent="0.2">
      <c r="A89" s="59">
        <v>222</v>
      </c>
      <c r="B89" s="59" t="s">
        <v>8</v>
      </c>
      <c r="C89">
        <v>3</v>
      </c>
      <c r="M89">
        <v>88</v>
      </c>
      <c r="N89">
        <v>1</v>
      </c>
      <c r="Q89">
        <v>84</v>
      </c>
      <c r="R89">
        <v>1</v>
      </c>
    </row>
    <row r="90" spans="1:18" ht="12.95" customHeight="1" x14ac:dyDescent="0.2">
      <c r="A90" s="59">
        <v>223</v>
      </c>
      <c r="B90" s="59" t="s">
        <v>8</v>
      </c>
      <c r="C90">
        <v>4</v>
      </c>
      <c r="M90">
        <v>89</v>
      </c>
      <c r="N90">
        <v>1</v>
      </c>
      <c r="Q90">
        <v>85</v>
      </c>
      <c r="R90">
        <v>1</v>
      </c>
    </row>
    <row r="91" spans="1:18" ht="12.95" customHeight="1" x14ac:dyDescent="0.2">
      <c r="A91" s="59">
        <v>224</v>
      </c>
      <c r="B91" s="59" t="s">
        <v>8</v>
      </c>
      <c r="C91">
        <v>5</v>
      </c>
      <c r="M91">
        <v>90</v>
      </c>
      <c r="N91">
        <v>1</v>
      </c>
      <c r="Q91">
        <v>86</v>
      </c>
      <c r="R91">
        <v>1</v>
      </c>
    </row>
    <row r="92" spans="1:18" ht="12.95" customHeight="1" x14ac:dyDescent="0.2">
      <c r="A92" s="59">
        <v>225</v>
      </c>
      <c r="B92" s="59" t="s">
        <v>8</v>
      </c>
      <c r="C92">
        <v>6</v>
      </c>
      <c r="M92">
        <v>91</v>
      </c>
      <c r="N92">
        <v>1</v>
      </c>
      <c r="Q92">
        <v>87</v>
      </c>
      <c r="R92">
        <v>1</v>
      </c>
    </row>
    <row r="93" spans="1:18" ht="12.95" customHeight="1" x14ac:dyDescent="0.2">
      <c r="A93" s="59">
        <v>226</v>
      </c>
      <c r="B93" s="59" t="s">
        <v>8</v>
      </c>
      <c r="C93">
        <v>7</v>
      </c>
      <c r="M93">
        <v>92</v>
      </c>
      <c r="N93">
        <v>1</v>
      </c>
      <c r="Q93">
        <v>88</v>
      </c>
      <c r="R93">
        <v>1</v>
      </c>
    </row>
    <row r="94" spans="1:18" ht="12.95" customHeight="1" x14ac:dyDescent="0.2">
      <c r="A94" s="59">
        <v>227</v>
      </c>
      <c r="B94" s="59" t="s">
        <v>8</v>
      </c>
      <c r="C94">
        <v>8</v>
      </c>
      <c r="M94">
        <v>93</v>
      </c>
      <c r="N94">
        <v>1</v>
      </c>
      <c r="Q94">
        <v>89</v>
      </c>
      <c r="R94">
        <v>1</v>
      </c>
    </row>
    <row r="95" spans="1:18" ht="12.95" customHeight="1" x14ac:dyDescent="0.2">
      <c r="A95" s="59">
        <v>228</v>
      </c>
      <c r="B95" s="59" t="s">
        <v>8</v>
      </c>
      <c r="C95">
        <v>9</v>
      </c>
      <c r="M95">
        <v>94</v>
      </c>
      <c r="N95">
        <v>1</v>
      </c>
      <c r="Q95">
        <v>90</v>
      </c>
      <c r="R95">
        <v>1</v>
      </c>
    </row>
    <row r="96" spans="1:18" ht="12.95" customHeight="1" x14ac:dyDescent="0.2">
      <c r="A96" s="59">
        <v>229</v>
      </c>
      <c r="B96" s="59" t="s">
        <v>8</v>
      </c>
      <c r="C96">
        <v>10</v>
      </c>
      <c r="M96">
        <v>95</v>
      </c>
      <c r="N96">
        <v>1</v>
      </c>
      <c r="Q96">
        <v>91</v>
      </c>
      <c r="R96">
        <v>1</v>
      </c>
    </row>
    <row r="97" spans="1:18" ht="12.95" customHeight="1" x14ac:dyDescent="0.2">
      <c r="A97" s="59">
        <v>230</v>
      </c>
      <c r="B97" s="59" t="s">
        <v>8</v>
      </c>
      <c r="C97">
        <v>11</v>
      </c>
      <c r="M97">
        <v>96</v>
      </c>
      <c r="N97">
        <v>1</v>
      </c>
      <c r="Q97">
        <v>92</v>
      </c>
      <c r="R97">
        <v>1</v>
      </c>
    </row>
    <row r="98" spans="1:18" ht="12.95" customHeight="1" x14ac:dyDescent="0.2">
      <c r="A98" s="59">
        <v>231</v>
      </c>
      <c r="B98" s="59" t="s">
        <v>8</v>
      </c>
      <c r="C98">
        <v>12</v>
      </c>
      <c r="M98">
        <v>97</v>
      </c>
      <c r="N98">
        <v>1</v>
      </c>
      <c r="Q98">
        <v>93</v>
      </c>
      <c r="R98">
        <v>1</v>
      </c>
    </row>
    <row r="99" spans="1:18" ht="12.95" customHeight="1" x14ac:dyDescent="0.2">
      <c r="A99" s="59">
        <v>232</v>
      </c>
      <c r="B99" s="59" t="s">
        <v>8</v>
      </c>
      <c r="C99">
        <v>13</v>
      </c>
      <c r="M99">
        <v>98</v>
      </c>
      <c r="N99">
        <v>1</v>
      </c>
      <c r="Q99">
        <v>94</v>
      </c>
      <c r="R99">
        <v>1</v>
      </c>
    </row>
    <row r="100" spans="1:18" ht="12.95" customHeight="1" x14ac:dyDescent="0.2">
      <c r="A100" s="59">
        <v>233</v>
      </c>
      <c r="B100" s="59" t="s">
        <v>8</v>
      </c>
      <c r="C100">
        <v>14</v>
      </c>
      <c r="M100">
        <v>99</v>
      </c>
      <c r="N100">
        <v>1</v>
      </c>
      <c r="Q100">
        <v>95</v>
      </c>
      <c r="R100">
        <v>1</v>
      </c>
    </row>
    <row r="101" spans="1:18" ht="12.95" customHeight="1" x14ac:dyDescent="0.2">
      <c r="A101" s="59">
        <v>234</v>
      </c>
      <c r="B101" s="59" t="s">
        <v>8</v>
      </c>
      <c r="C101">
        <v>15</v>
      </c>
      <c r="Q101">
        <v>96</v>
      </c>
      <c r="R101">
        <v>1</v>
      </c>
    </row>
    <row r="102" spans="1:18" ht="12.95" customHeight="1" x14ac:dyDescent="0.2">
      <c r="A102" s="59">
        <v>235</v>
      </c>
      <c r="B102" s="59" t="s">
        <v>8</v>
      </c>
      <c r="C102">
        <v>16</v>
      </c>
      <c r="Q102">
        <v>97</v>
      </c>
      <c r="R102">
        <v>1</v>
      </c>
    </row>
    <row r="103" spans="1:18" ht="12.95" customHeight="1" x14ac:dyDescent="0.2">
      <c r="A103" s="59">
        <v>236</v>
      </c>
      <c r="B103" s="59" t="s">
        <v>8</v>
      </c>
      <c r="C103">
        <v>17</v>
      </c>
      <c r="Q103">
        <v>98</v>
      </c>
      <c r="R103">
        <v>1</v>
      </c>
    </row>
    <row r="104" spans="1:18" ht="12.95" customHeight="1" x14ac:dyDescent="0.2">
      <c r="A104" s="59">
        <v>237</v>
      </c>
      <c r="B104" s="59" t="s">
        <v>8</v>
      </c>
      <c r="C104">
        <v>18</v>
      </c>
      <c r="Q104">
        <v>99</v>
      </c>
      <c r="R104">
        <v>1</v>
      </c>
    </row>
    <row r="105" spans="1:18" ht="12.95" customHeight="1" x14ac:dyDescent="0.2">
      <c r="A105" s="59">
        <v>238</v>
      </c>
      <c r="B105" s="59" t="s">
        <v>8</v>
      </c>
      <c r="C105">
        <v>19</v>
      </c>
    </row>
    <row r="106" spans="1:18" ht="12.95" customHeight="1" x14ac:dyDescent="0.2">
      <c r="A106" s="59">
        <v>239</v>
      </c>
      <c r="B106" s="59" t="s">
        <v>8</v>
      </c>
      <c r="C106">
        <v>20</v>
      </c>
    </row>
    <row r="107" spans="1:18" ht="12.95" customHeight="1" x14ac:dyDescent="0.2">
      <c r="A107" s="59">
        <v>240</v>
      </c>
      <c r="B107" s="59" t="s">
        <v>8</v>
      </c>
      <c r="C107">
        <v>21</v>
      </c>
    </row>
    <row r="108" spans="1:18" ht="12.95" customHeight="1" x14ac:dyDescent="0.2">
      <c r="A108" s="59">
        <v>241</v>
      </c>
      <c r="B108" s="59" t="s">
        <v>8</v>
      </c>
      <c r="C108">
        <v>22</v>
      </c>
    </row>
    <row r="109" spans="1:18" ht="12.95" customHeight="1" x14ac:dyDescent="0.2">
      <c r="A109" s="59">
        <v>242</v>
      </c>
      <c r="B109" s="59" t="s">
        <v>8</v>
      </c>
      <c r="C109">
        <v>23</v>
      </c>
    </row>
    <row r="110" spans="1:18" ht="12.95" customHeight="1" x14ac:dyDescent="0.2">
      <c r="A110" s="59">
        <v>243</v>
      </c>
      <c r="B110" s="59" t="s">
        <v>8</v>
      </c>
      <c r="C110">
        <v>24</v>
      </c>
    </row>
    <row r="111" spans="1:18" ht="12.95" customHeight="1" x14ac:dyDescent="0.2">
      <c r="A111" s="59">
        <v>244</v>
      </c>
      <c r="B111" s="59" t="s">
        <v>8</v>
      </c>
      <c r="C111">
        <v>25</v>
      </c>
    </row>
    <row r="112" spans="1:18" ht="12.95" customHeight="1" x14ac:dyDescent="0.2">
      <c r="A112" s="60">
        <v>251</v>
      </c>
      <c r="B112" s="61" t="s">
        <v>46</v>
      </c>
    </row>
    <row r="113" spans="1:2" ht="12.95" customHeight="1" x14ac:dyDescent="0.2">
      <c r="A113" s="60">
        <v>252</v>
      </c>
      <c r="B113" s="61" t="s">
        <v>46</v>
      </c>
    </row>
    <row r="114" spans="1:2" ht="12.95" customHeight="1" x14ac:dyDescent="0.2">
      <c r="A114" s="60">
        <v>253</v>
      </c>
      <c r="B114" s="61" t="s">
        <v>46</v>
      </c>
    </row>
    <row r="115" spans="1:2" ht="12.95" customHeight="1" x14ac:dyDescent="0.2">
      <c r="A115" s="60">
        <v>254</v>
      </c>
      <c r="B115" s="61" t="s">
        <v>46</v>
      </c>
    </row>
    <row r="116" spans="1:2" ht="12.95" customHeight="1" x14ac:dyDescent="0.2">
      <c r="A116" s="60">
        <v>255</v>
      </c>
      <c r="B116" s="61" t="s">
        <v>46</v>
      </c>
    </row>
    <row r="117" spans="1:2" ht="12.95" customHeight="1" x14ac:dyDescent="0.2">
      <c r="A117" s="60">
        <v>256</v>
      </c>
      <c r="B117" s="61" t="s">
        <v>46</v>
      </c>
    </row>
    <row r="118" spans="1:2" ht="12.95" customHeight="1" x14ac:dyDescent="0.2">
      <c r="A118" s="60">
        <v>257</v>
      </c>
      <c r="B118" s="61" t="s">
        <v>46</v>
      </c>
    </row>
    <row r="119" spans="1:2" ht="12.95" customHeight="1" x14ac:dyDescent="0.2">
      <c r="A119" s="60">
        <v>258</v>
      </c>
      <c r="B119" s="61" t="s">
        <v>46</v>
      </c>
    </row>
    <row r="120" spans="1:2" ht="12.95" customHeight="1" x14ac:dyDescent="0.2">
      <c r="A120" s="60">
        <v>259</v>
      </c>
      <c r="B120" s="61" t="s">
        <v>46</v>
      </c>
    </row>
    <row r="121" spans="1:2" ht="12.95" customHeight="1" x14ac:dyDescent="0.2">
      <c r="A121" s="60">
        <v>260</v>
      </c>
      <c r="B121" s="61" t="s">
        <v>46</v>
      </c>
    </row>
    <row r="122" spans="1:2" ht="12.95" customHeight="1" x14ac:dyDescent="0.2">
      <c r="A122" s="60">
        <v>261</v>
      </c>
      <c r="B122" s="61" t="s">
        <v>46</v>
      </c>
    </row>
    <row r="123" spans="1:2" ht="12.95" customHeight="1" x14ac:dyDescent="0.2">
      <c r="A123" s="60">
        <v>262</v>
      </c>
      <c r="B123" s="61" t="s">
        <v>46</v>
      </c>
    </row>
    <row r="124" spans="1:2" ht="12.95" customHeight="1" x14ac:dyDescent="0.2">
      <c r="A124" s="60">
        <v>263</v>
      </c>
      <c r="B124" s="61" t="s">
        <v>46</v>
      </c>
    </row>
    <row r="125" spans="1:2" ht="12.95" customHeight="1" x14ac:dyDescent="0.2">
      <c r="A125" s="60">
        <v>264</v>
      </c>
      <c r="B125" s="61" t="s">
        <v>46</v>
      </c>
    </row>
    <row r="126" spans="1:2" ht="12.95" customHeight="1" x14ac:dyDescent="0.2">
      <c r="A126" s="60">
        <v>265</v>
      </c>
      <c r="B126" s="61" t="s">
        <v>46</v>
      </c>
    </row>
    <row r="127" spans="1:2" ht="12.95" customHeight="1" x14ac:dyDescent="0.2">
      <c r="A127" s="60">
        <v>266</v>
      </c>
      <c r="B127" s="61" t="s">
        <v>46</v>
      </c>
    </row>
    <row r="128" spans="1:2" ht="12.95" customHeight="1" x14ac:dyDescent="0.2">
      <c r="A128" s="60">
        <v>267</v>
      </c>
      <c r="B128" s="61" t="s">
        <v>46</v>
      </c>
    </row>
    <row r="129" spans="1:2" ht="12.95" customHeight="1" x14ac:dyDescent="0.2">
      <c r="A129" s="60">
        <v>268</v>
      </c>
      <c r="B129" s="61" t="s">
        <v>46</v>
      </c>
    </row>
    <row r="130" spans="1:2" x14ac:dyDescent="0.2">
      <c r="A130" s="60">
        <v>269</v>
      </c>
      <c r="B130" s="61" t="s">
        <v>46</v>
      </c>
    </row>
    <row r="131" spans="1:2" x14ac:dyDescent="0.2">
      <c r="A131" s="60">
        <v>270</v>
      </c>
      <c r="B131" s="61" t="s">
        <v>46</v>
      </c>
    </row>
    <row r="132" spans="1:2" x14ac:dyDescent="0.2">
      <c r="A132" s="60">
        <v>271</v>
      </c>
      <c r="B132" s="61" t="s">
        <v>46</v>
      </c>
    </row>
    <row r="133" spans="1:2" x14ac:dyDescent="0.2">
      <c r="A133" s="60">
        <v>272</v>
      </c>
      <c r="B133" s="61" t="s">
        <v>46</v>
      </c>
    </row>
    <row r="134" spans="1:2" x14ac:dyDescent="0.2">
      <c r="A134" s="60">
        <v>273</v>
      </c>
      <c r="B134" s="61" t="s">
        <v>46</v>
      </c>
    </row>
    <row r="135" spans="1:2" x14ac:dyDescent="0.2">
      <c r="A135" s="60">
        <v>274</v>
      </c>
      <c r="B135" s="61" t="s">
        <v>46</v>
      </c>
    </row>
    <row r="136" spans="1:2" x14ac:dyDescent="0.2">
      <c r="A136" s="60">
        <v>275</v>
      </c>
      <c r="B136" s="61" t="s">
        <v>46</v>
      </c>
    </row>
    <row r="137" spans="1:2" x14ac:dyDescent="0.2">
      <c r="A137" s="60">
        <v>276</v>
      </c>
      <c r="B137" s="61" t="s">
        <v>46</v>
      </c>
    </row>
    <row r="138" spans="1:2" x14ac:dyDescent="0.2">
      <c r="A138" s="60">
        <v>277</v>
      </c>
      <c r="B138" s="61" t="s">
        <v>46</v>
      </c>
    </row>
    <row r="139" spans="1:2" x14ac:dyDescent="0.2">
      <c r="A139" s="60">
        <v>278</v>
      </c>
      <c r="B139" s="61" t="s">
        <v>46</v>
      </c>
    </row>
    <row r="140" spans="1:2" x14ac:dyDescent="0.2">
      <c r="A140" s="60">
        <v>279</v>
      </c>
      <c r="B140" s="61" t="s">
        <v>46</v>
      </c>
    </row>
    <row r="141" spans="1:2" x14ac:dyDescent="0.2">
      <c r="A141" s="60">
        <v>280</v>
      </c>
      <c r="B141" s="61" t="s">
        <v>46</v>
      </c>
    </row>
    <row r="142" spans="1:2" x14ac:dyDescent="0.2">
      <c r="A142" s="60">
        <v>281</v>
      </c>
      <c r="B142" s="61" t="s">
        <v>46</v>
      </c>
    </row>
    <row r="143" spans="1:2" x14ac:dyDescent="0.2">
      <c r="A143" s="60">
        <v>282</v>
      </c>
      <c r="B143" s="61" t="s">
        <v>46</v>
      </c>
    </row>
    <row r="144" spans="1:2" x14ac:dyDescent="0.2">
      <c r="A144" s="60">
        <v>283</v>
      </c>
      <c r="B144" s="61" t="s">
        <v>46</v>
      </c>
    </row>
    <row r="145" spans="1:2" x14ac:dyDescent="0.2">
      <c r="A145" s="60">
        <v>284</v>
      </c>
      <c r="B145" s="61" t="s">
        <v>46</v>
      </c>
    </row>
    <row r="146" spans="1:2" x14ac:dyDescent="0.2">
      <c r="A146" s="60">
        <v>285</v>
      </c>
      <c r="B146" s="61" t="s">
        <v>46</v>
      </c>
    </row>
    <row r="147" spans="1:2" x14ac:dyDescent="0.2">
      <c r="A147" s="60">
        <v>286</v>
      </c>
      <c r="B147" s="61" t="s">
        <v>46</v>
      </c>
    </row>
  </sheetData>
  <mergeCells count="2">
    <mergeCell ref="E9:L9"/>
    <mergeCell ref="E13:L13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V45"/>
  <sheetViews>
    <sheetView zoomScale="75" workbookViewId="0">
      <selection activeCell="J68" sqref="J68"/>
    </sheetView>
  </sheetViews>
  <sheetFormatPr baseColWidth="10" defaultRowHeight="14.25" x14ac:dyDescent="0.2"/>
  <cols>
    <col min="1" max="1" width="11.42578125" style="97" customWidth="1"/>
    <col min="2" max="2" width="15.5703125" style="97" bestFit="1" customWidth="1"/>
    <col min="3" max="3" width="10.5703125" style="97" bestFit="1" customWidth="1"/>
    <col min="4" max="4" width="11.7109375" style="97" bestFit="1" customWidth="1"/>
    <col min="5" max="5" width="9.42578125" style="97" bestFit="1" customWidth="1"/>
    <col min="6" max="6" width="15.42578125" style="97" bestFit="1" customWidth="1"/>
    <col min="7" max="7" width="18.42578125" style="97" bestFit="1" customWidth="1"/>
    <col min="8" max="8" width="17.42578125" style="97" bestFit="1" customWidth="1"/>
    <col min="9" max="9" width="10.28515625" style="97" bestFit="1" customWidth="1"/>
    <col min="10" max="10" width="19.5703125" style="97" bestFit="1" customWidth="1"/>
    <col min="11" max="11" width="8" style="97" bestFit="1" customWidth="1"/>
    <col min="12" max="12" width="11.7109375" style="97" bestFit="1" customWidth="1"/>
    <col min="13" max="13" width="10.85546875" style="97" bestFit="1" customWidth="1"/>
    <col min="14" max="14" width="12.140625" style="97" bestFit="1" customWidth="1"/>
    <col min="15" max="15" width="11.42578125" style="97"/>
    <col min="16" max="16" width="13.140625" style="97" customWidth="1"/>
    <col min="17" max="17" width="11.42578125" style="97"/>
    <col min="18" max="18" width="11.42578125" style="123"/>
    <col min="19" max="16384" width="11.42578125" style="97"/>
  </cols>
  <sheetData>
    <row r="1" spans="1:22" s="85" customFormat="1" ht="42" customHeight="1" x14ac:dyDescent="0.2">
      <c r="A1" s="140" t="s">
        <v>105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1"/>
      <c r="Q1" s="141"/>
      <c r="R1" s="141"/>
    </row>
    <row r="2" spans="1:22" s="85" customFormat="1" ht="39.75" customHeight="1" x14ac:dyDescent="0.2">
      <c r="A2" s="142" t="s">
        <v>101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3"/>
      <c r="Q2" s="143"/>
      <c r="R2" s="143"/>
    </row>
    <row r="3" spans="1:22" ht="39" x14ac:dyDescent="0.2">
      <c r="A3" s="86" t="s">
        <v>26</v>
      </c>
      <c r="B3" s="87" t="s">
        <v>47</v>
      </c>
      <c r="C3" s="87" t="s">
        <v>48</v>
      </c>
      <c r="D3" s="86" t="s">
        <v>5</v>
      </c>
      <c r="E3" s="86" t="s">
        <v>24</v>
      </c>
      <c r="F3" s="86" t="s">
        <v>20</v>
      </c>
      <c r="G3" s="88" t="s">
        <v>0</v>
      </c>
      <c r="H3" s="88" t="s">
        <v>2</v>
      </c>
      <c r="I3" s="89" t="s">
        <v>12</v>
      </c>
      <c r="J3" s="90" t="s">
        <v>15</v>
      </c>
      <c r="K3" s="91" t="s">
        <v>16</v>
      </c>
      <c r="L3" s="92" t="s">
        <v>21</v>
      </c>
      <c r="M3" s="88" t="s">
        <v>23</v>
      </c>
      <c r="N3" s="93" t="s">
        <v>19</v>
      </c>
      <c r="O3" s="88" t="s">
        <v>25</v>
      </c>
      <c r="P3" s="94" t="s">
        <v>22</v>
      </c>
      <c r="Q3" s="95" t="s">
        <v>27</v>
      </c>
      <c r="R3" s="96" t="s">
        <v>28</v>
      </c>
    </row>
    <row r="4" spans="1:22" ht="19.5" x14ac:dyDescent="0.2">
      <c r="A4" s="118">
        <v>220</v>
      </c>
      <c r="B4" s="108" t="s">
        <v>207</v>
      </c>
      <c r="C4" s="108" t="s">
        <v>208</v>
      </c>
      <c r="D4" s="86" t="s">
        <v>8</v>
      </c>
      <c r="E4" s="86">
        <v>69</v>
      </c>
      <c r="F4" s="108" t="s">
        <v>158</v>
      </c>
      <c r="G4" s="119">
        <v>9.0277777777777787E-3</v>
      </c>
      <c r="H4" s="119">
        <v>3.9872685185185185E-2</v>
      </c>
      <c r="I4" s="102"/>
      <c r="J4" s="120">
        <v>48</v>
      </c>
      <c r="K4" s="121">
        <f t="shared" ref="K4:K21" si="0">J4-I4</f>
        <v>48</v>
      </c>
      <c r="L4" s="122">
        <f t="shared" ref="L4:L21" si="1">H4-G4</f>
        <v>3.0844907407407404E-2</v>
      </c>
      <c r="M4" s="106">
        <v>2</v>
      </c>
      <c r="N4" s="107">
        <v>147</v>
      </c>
      <c r="O4" s="120">
        <v>1</v>
      </c>
      <c r="P4" s="109">
        <v>150</v>
      </c>
      <c r="Q4" s="110">
        <f t="shared" ref="Q4:Q21" si="2">P4+N4</f>
        <v>297</v>
      </c>
      <c r="R4" s="111">
        <v>1</v>
      </c>
    </row>
    <row r="5" spans="1:22" ht="19.5" x14ac:dyDescent="0.2">
      <c r="A5" s="118">
        <v>221</v>
      </c>
      <c r="B5" s="108" t="s">
        <v>202</v>
      </c>
      <c r="C5" s="108" t="s">
        <v>203</v>
      </c>
      <c r="D5" s="86" t="s">
        <v>8</v>
      </c>
      <c r="E5" s="86">
        <v>69</v>
      </c>
      <c r="F5" s="108" t="s">
        <v>158</v>
      </c>
      <c r="G5" s="119">
        <v>2.0833333333333333E-3</v>
      </c>
      <c r="H5" s="119">
        <v>3.7615740740740741E-2</v>
      </c>
      <c r="I5" s="102"/>
      <c r="J5" s="120">
        <v>38</v>
      </c>
      <c r="K5" s="121">
        <f t="shared" si="0"/>
        <v>38</v>
      </c>
      <c r="L5" s="122">
        <f t="shared" si="1"/>
        <v>3.5532407407407408E-2</v>
      </c>
      <c r="M5" s="106">
        <v>5</v>
      </c>
      <c r="N5" s="107">
        <v>138</v>
      </c>
      <c r="O5" s="120">
        <v>2</v>
      </c>
      <c r="P5" s="109">
        <v>147</v>
      </c>
      <c r="Q5" s="110">
        <f t="shared" si="2"/>
        <v>285</v>
      </c>
      <c r="R5" s="111">
        <v>2</v>
      </c>
    </row>
    <row r="6" spans="1:22" ht="19.5" x14ac:dyDescent="0.2">
      <c r="A6" s="118">
        <v>249</v>
      </c>
      <c r="B6" s="108" t="s">
        <v>227</v>
      </c>
      <c r="C6" s="108" t="s">
        <v>228</v>
      </c>
      <c r="D6" s="86" t="s">
        <v>8</v>
      </c>
      <c r="E6" s="86">
        <v>69</v>
      </c>
      <c r="F6" s="108" t="s">
        <v>134</v>
      </c>
      <c r="G6" s="119">
        <v>1.9444444444444445E-2</v>
      </c>
      <c r="H6" s="119">
        <v>5.4375E-2</v>
      </c>
      <c r="I6" s="102"/>
      <c r="J6" s="120">
        <v>46</v>
      </c>
      <c r="K6" s="121">
        <f t="shared" si="0"/>
        <v>46</v>
      </c>
      <c r="L6" s="122">
        <f t="shared" si="1"/>
        <v>3.4930555555555555E-2</v>
      </c>
      <c r="M6" s="106">
        <v>3</v>
      </c>
      <c r="N6" s="107">
        <v>144</v>
      </c>
      <c r="O6" s="120">
        <v>5</v>
      </c>
      <c r="P6" s="109">
        <v>138</v>
      </c>
      <c r="Q6" s="110">
        <f t="shared" si="2"/>
        <v>282</v>
      </c>
      <c r="R6" s="111">
        <v>3</v>
      </c>
    </row>
    <row r="7" spans="1:22" ht="19.5" x14ac:dyDescent="0.2">
      <c r="A7" s="118">
        <v>241</v>
      </c>
      <c r="B7" s="108" t="s">
        <v>175</v>
      </c>
      <c r="C7" s="108" t="s">
        <v>218</v>
      </c>
      <c r="D7" s="86" t="s">
        <v>8</v>
      </c>
      <c r="E7" s="86">
        <v>69</v>
      </c>
      <c r="F7" s="108" t="s">
        <v>150</v>
      </c>
      <c r="G7" s="119">
        <v>1.4236111111111111E-2</v>
      </c>
      <c r="H7" s="119">
        <v>5.0868055555555548E-2</v>
      </c>
      <c r="I7" s="102"/>
      <c r="J7" s="120">
        <v>42</v>
      </c>
      <c r="K7" s="121">
        <f t="shared" si="0"/>
        <v>42</v>
      </c>
      <c r="L7" s="122">
        <f t="shared" si="1"/>
        <v>3.6631944444444439E-2</v>
      </c>
      <c r="M7" s="106">
        <v>4</v>
      </c>
      <c r="N7" s="107">
        <v>141</v>
      </c>
      <c r="O7" s="120">
        <v>7</v>
      </c>
      <c r="P7" s="109">
        <v>132</v>
      </c>
      <c r="Q7" s="110">
        <f t="shared" si="2"/>
        <v>273</v>
      </c>
      <c r="R7" s="111">
        <v>4</v>
      </c>
    </row>
    <row r="8" spans="1:22" ht="19.5" x14ac:dyDescent="0.2">
      <c r="A8" s="118">
        <v>225</v>
      </c>
      <c r="B8" s="108" t="s">
        <v>216</v>
      </c>
      <c r="C8" s="108" t="s">
        <v>217</v>
      </c>
      <c r="D8" s="86" t="s">
        <v>8</v>
      </c>
      <c r="E8" s="86">
        <v>69</v>
      </c>
      <c r="F8" s="108" t="s">
        <v>158</v>
      </c>
      <c r="G8" s="119">
        <v>5.5555555555555558E-3</v>
      </c>
      <c r="H8" s="119">
        <v>3.8159722222222227E-2</v>
      </c>
      <c r="I8" s="102"/>
      <c r="J8" s="120">
        <v>28</v>
      </c>
      <c r="K8" s="121">
        <f t="shared" si="0"/>
        <v>28</v>
      </c>
      <c r="L8" s="122">
        <f t="shared" si="1"/>
        <v>3.260416666666667E-2</v>
      </c>
      <c r="M8" s="106">
        <v>5</v>
      </c>
      <c r="N8" s="107">
        <v>123</v>
      </c>
      <c r="O8" s="120">
        <v>3</v>
      </c>
      <c r="P8" s="109">
        <v>144</v>
      </c>
      <c r="Q8" s="110">
        <f t="shared" si="2"/>
        <v>267</v>
      </c>
      <c r="R8" s="111">
        <v>5</v>
      </c>
    </row>
    <row r="9" spans="1:22" ht="19.5" x14ac:dyDescent="0.2">
      <c r="A9" s="118">
        <v>234</v>
      </c>
      <c r="B9" s="108" t="s">
        <v>204</v>
      </c>
      <c r="C9" s="108" t="s">
        <v>176</v>
      </c>
      <c r="D9" s="86" t="s">
        <v>8</v>
      </c>
      <c r="E9" s="86">
        <v>69</v>
      </c>
      <c r="F9" s="108" t="s">
        <v>158</v>
      </c>
      <c r="G9" s="119">
        <v>4.1666666666666666E-3</v>
      </c>
      <c r="H9" s="119">
        <v>3.1145833333333334E-2</v>
      </c>
      <c r="I9" s="102"/>
      <c r="J9" s="120">
        <v>52</v>
      </c>
      <c r="K9" s="121">
        <f t="shared" si="0"/>
        <v>52</v>
      </c>
      <c r="L9" s="122">
        <f t="shared" si="1"/>
        <v>2.6979166666666669E-2</v>
      </c>
      <c r="M9" s="106">
        <v>1</v>
      </c>
      <c r="N9" s="107">
        <v>150</v>
      </c>
      <c r="O9" s="120">
        <v>13</v>
      </c>
      <c r="P9" s="109">
        <v>116</v>
      </c>
      <c r="Q9" s="110">
        <f t="shared" si="2"/>
        <v>266</v>
      </c>
      <c r="R9" s="111">
        <v>6</v>
      </c>
    </row>
    <row r="10" spans="1:22" s="112" customFormat="1" ht="19.5" x14ac:dyDescent="0.2">
      <c r="A10" s="118">
        <v>243</v>
      </c>
      <c r="B10" s="108" t="s">
        <v>223</v>
      </c>
      <c r="C10" s="108" t="s">
        <v>224</v>
      </c>
      <c r="D10" s="86" t="s">
        <v>8</v>
      </c>
      <c r="E10" s="86">
        <v>69</v>
      </c>
      <c r="F10" s="108" t="s">
        <v>158</v>
      </c>
      <c r="G10" s="119">
        <v>1.0069444444444445E-2</v>
      </c>
      <c r="H10" s="119">
        <v>3.9375E-2</v>
      </c>
      <c r="I10" s="102"/>
      <c r="J10" s="120">
        <v>22</v>
      </c>
      <c r="K10" s="121">
        <f t="shared" si="0"/>
        <v>22</v>
      </c>
      <c r="L10" s="122">
        <f t="shared" si="1"/>
        <v>2.9305555555555557E-2</v>
      </c>
      <c r="M10" s="106">
        <v>5</v>
      </c>
      <c r="N10" s="107">
        <v>118</v>
      </c>
      <c r="O10" s="120">
        <v>4</v>
      </c>
      <c r="P10" s="109">
        <v>141</v>
      </c>
      <c r="Q10" s="110">
        <f t="shared" si="2"/>
        <v>259</v>
      </c>
      <c r="R10" s="111">
        <v>7</v>
      </c>
      <c r="S10" s="97"/>
      <c r="T10" s="97"/>
      <c r="U10" s="97"/>
      <c r="V10" s="97"/>
    </row>
    <row r="11" spans="1:22" ht="19.5" x14ac:dyDescent="0.2">
      <c r="A11" s="118">
        <v>215</v>
      </c>
      <c r="B11" s="108" t="s">
        <v>222</v>
      </c>
      <c r="C11" s="108" t="s">
        <v>70</v>
      </c>
      <c r="D11" s="86" t="s">
        <v>8</v>
      </c>
      <c r="E11" s="86">
        <v>69</v>
      </c>
      <c r="F11" s="108" t="s">
        <v>150</v>
      </c>
      <c r="G11" s="119">
        <v>1.3194444444444444E-2</v>
      </c>
      <c r="H11" s="119">
        <v>4.9247685185185186E-2</v>
      </c>
      <c r="I11" s="102">
        <v>8</v>
      </c>
      <c r="J11" s="120">
        <v>46</v>
      </c>
      <c r="K11" s="121">
        <f t="shared" si="0"/>
        <v>38</v>
      </c>
      <c r="L11" s="122">
        <f t="shared" si="1"/>
        <v>3.605324074074074E-2</v>
      </c>
      <c r="M11" s="106">
        <v>5</v>
      </c>
      <c r="N11" s="107">
        <v>135</v>
      </c>
      <c r="O11" s="120">
        <v>12</v>
      </c>
      <c r="P11" s="109">
        <v>118</v>
      </c>
      <c r="Q11" s="110">
        <f t="shared" si="2"/>
        <v>253</v>
      </c>
      <c r="R11" s="111">
        <v>8</v>
      </c>
    </row>
    <row r="12" spans="1:22" ht="19.5" x14ac:dyDescent="0.2">
      <c r="A12" s="118">
        <v>201</v>
      </c>
      <c r="B12" s="108" t="s">
        <v>205</v>
      </c>
      <c r="C12" s="108" t="s">
        <v>206</v>
      </c>
      <c r="D12" s="86" t="s">
        <v>8</v>
      </c>
      <c r="E12" s="86">
        <v>69</v>
      </c>
      <c r="F12" s="108" t="s">
        <v>133</v>
      </c>
      <c r="G12" s="119">
        <v>1.5277777777777777E-2</v>
      </c>
      <c r="H12" s="119">
        <v>5.3807870370370374E-2</v>
      </c>
      <c r="I12" s="102">
        <v>1</v>
      </c>
      <c r="J12" s="120">
        <v>30</v>
      </c>
      <c r="K12" s="121">
        <f t="shared" si="0"/>
        <v>29</v>
      </c>
      <c r="L12" s="122">
        <f t="shared" si="1"/>
        <v>3.8530092592592595E-2</v>
      </c>
      <c r="M12" s="106">
        <v>5</v>
      </c>
      <c r="N12" s="107">
        <v>126</v>
      </c>
      <c r="O12" s="120">
        <v>11</v>
      </c>
      <c r="P12" s="109">
        <v>120</v>
      </c>
      <c r="Q12" s="110">
        <f t="shared" si="2"/>
        <v>246</v>
      </c>
      <c r="R12" s="111">
        <v>9</v>
      </c>
    </row>
    <row r="13" spans="1:22" ht="19.5" x14ac:dyDescent="0.2">
      <c r="A13" s="118">
        <v>242</v>
      </c>
      <c r="B13" s="108" t="s">
        <v>220</v>
      </c>
      <c r="C13" s="108" t="s">
        <v>221</v>
      </c>
      <c r="D13" s="86" t="s">
        <v>8</v>
      </c>
      <c r="E13" s="86">
        <v>69</v>
      </c>
      <c r="F13" s="108" t="s">
        <v>133</v>
      </c>
      <c r="G13" s="119">
        <v>1.7708333333333333E-2</v>
      </c>
      <c r="H13" s="119">
        <v>5.8750000000000004E-2</v>
      </c>
      <c r="I13" s="102">
        <v>3</v>
      </c>
      <c r="J13" s="120">
        <v>40</v>
      </c>
      <c r="K13" s="121">
        <f t="shared" si="0"/>
        <v>37</v>
      </c>
      <c r="L13" s="122">
        <f t="shared" si="1"/>
        <v>4.1041666666666671E-2</v>
      </c>
      <c r="M13" s="106">
        <v>5</v>
      </c>
      <c r="N13" s="107">
        <v>132</v>
      </c>
      <c r="O13" s="120">
        <v>15</v>
      </c>
      <c r="P13" s="109">
        <v>112</v>
      </c>
      <c r="Q13" s="110">
        <f t="shared" si="2"/>
        <v>244</v>
      </c>
      <c r="R13" s="111">
        <v>10</v>
      </c>
      <c r="S13" s="112"/>
      <c r="T13" s="112"/>
      <c r="U13" s="112"/>
      <c r="V13" s="112"/>
    </row>
    <row r="14" spans="1:22" ht="19.5" x14ac:dyDescent="0.2">
      <c r="A14" s="118">
        <v>228</v>
      </c>
      <c r="B14" s="108" t="s">
        <v>250</v>
      </c>
      <c r="C14" s="108" t="s">
        <v>251</v>
      </c>
      <c r="D14" s="86" t="s">
        <v>8</v>
      </c>
      <c r="E14" s="86">
        <v>69</v>
      </c>
      <c r="F14" s="108" t="s">
        <v>158</v>
      </c>
      <c r="G14" s="119">
        <v>1.2152777777777778E-2</v>
      </c>
      <c r="H14" s="119">
        <v>4.5266203703703704E-2</v>
      </c>
      <c r="I14" s="102"/>
      <c r="J14" s="120">
        <v>16</v>
      </c>
      <c r="K14" s="121">
        <f t="shared" si="0"/>
        <v>16</v>
      </c>
      <c r="L14" s="122">
        <f t="shared" si="1"/>
        <v>3.3113425925925928E-2</v>
      </c>
      <c r="M14" s="106">
        <v>5</v>
      </c>
      <c r="N14" s="107">
        <v>114</v>
      </c>
      <c r="O14" s="120">
        <v>8</v>
      </c>
      <c r="P14" s="109">
        <v>129</v>
      </c>
      <c r="Q14" s="110">
        <f t="shared" si="2"/>
        <v>243</v>
      </c>
      <c r="R14" s="111">
        <v>11</v>
      </c>
    </row>
    <row r="15" spans="1:22" ht="19.5" x14ac:dyDescent="0.2">
      <c r="A15" s="118">
        <v>248</v>
      </c>
      <c r="B15" s="108" t="s">
        <v>213</v>
      </c>
      <c r="C15" s="108" t="s">
        <v>162</v>
      </c>
      <c r="D15" s="86" t="s">
        <v>8</v>
      </c>
      <c r="E15" s="86">
        <v>69</v>
      </c>
      <c r="F15" s="108" t="s">
        <v>134</v>
      </c>
      <c r="G15" s="119">
        <v>1.909722222222222E-2</v>
      </c>
      <c r="H15" s="119">
        <v>4.9444444444444437E-2</v>
      </c>
      <c r="I15" s="102">
        <v>4</v>
      </c>
      <c r="J15" s="120">
        <v>16</v>
      </c>
      <c r="K15" s="121">
        <f t="shared" si="0"/>
        <v>12</v>
      </c>
      <c r="L15" s="122">
        <f t="shared" si="1"/>
        <v>3.0347222222222216E-2</v>
      </c>
      <c r="M15" s="106">
        <v>5</v>
      </c>
      <c r="N15" s="107">
        <v>106</v>
      </c>
      <c r="O15" s="120">
        <v>6</v>
      </c>
      <c r="P15" s="109">
        <v>135</v>
      </c>
      <c r="Q15" s="110">
        <f t="shared" si="2"/>
        <v>241</v>
      </c>
      <c r="R15" s="111">
        <v>12</v>
      </c>
    </row>
    <row r="16" spans="1:22" ht="19.5" x14ac:dyDescent="0.2">
      <c r="A16" s="118">
        <v>231</v>
      </c>
      <c r="B16" s="108" t="s">
        <v>252</v>
      </c>
      <c r="C16" s="108" t="s">
        <v>253</v>
      </c>
      <c r="D16" s="86" t="s">
        <v>8</v>
      </c>
      <c r="E16" s="86">
        <v>69</v>
      </c>
      <c r="F16" s="108" t="s">
        <v>158</v>
      </c>
      <c r="G16" s="119">
        <v>1.8402777777777778E-2</v>
      </c>
      <c r="H16" s="119">
        <v>4.7916666666666663E-2</v>
      </c>
      <c r="I16" s="102"/>
      <c r="J16" s="120">
        <v>34</v>
      </c>
      <c r="K16" s="121">
        <f t="shared" si="0"/>
        <v>34</v>
      </c>
      <c r="L16" s="122">
        <f t="shared" si="1"/>
        <v>2.9513888888888885E-2</v>
      </c>
      <c r="M16" s="106">
        <v>5</v>
      </c>
      <c r="N16" s="107">
        <v>129</v>
      </c>
      <c r="O16" s="120">
        <v>17</v>
      </c>
      <c r="P16" s="109">
        <v>108</v>
      </c>
      <c r="Q16" s="110">
        <f t="shared" si="2"/>
        <v>237</v>
      </c>
      <c r="R16" s="111">
        <v>13</v>
      </c>
    </row>
    <row r="17" spans="1:22" ht="19.5" x14ac:dyDescent="0.2">
      <c r="A17" s="118">
        <v>223</v>
      </c>
      <c r="B17" s="108" t="s">
        <v>153</v>
      </c>
      <c r="C17" s="108" t="s">
        <v>219</v>
      </c>
      <c r="D17" s="86" t="s">
        <v>8</v>
      </c>
      <c r="E17" s="86">
        <v>69</v>
      </c>
      <c r="F17" s="108" t="s">
        <v>158</v>
      </c>
      <c r="G17" s="119">
        <v>7.9861111111111122E-3</v>
      </c>
      <c r="H17" s="119">
        <v>3.3101851851851848E-2</v>
      </c>
      <c r="I17" s="102"/>
      <c r="J17" s="120">
        <v>14</v>
      </c>
      <c r="K17" s="121">
        <f t="shared" si="0"/>
        <v>14</v>
      </c>
      <c r="L17" s="122">
        <f t="shared" si="1"/>
        <v>2.5115740740740737E-2</v>
      </c>
      <c r="M17" s="106">
        <v>5</v>
      </c>
      <c r="N17" s="107">
        <v>110</v>
      </c>
      <c r="O17" s="120">
        <v>9</v>
      </c>
      <c r="P17" s="109">
        <v>126</v>
      </c>
      <c r="Q17" s="110">
        <f t="shared" si="2"/>
        <v>236</v>
      </c>
      <c r="R17" s="111">
        <v>14</v>
      </c>
    </row>
    <row r="18" spans="1:22" s="112" customFormat="1" ht="19.5" x14ac:dyDescent="0.2">
      <c r="A18" s="118">
        <v>216</v>
      </c>
      <c r="B18" s="108" t="s">
        <v>225</v>
      </c>
      <c r="C18" s="108" t="s">
        <v>226</v>
      </c>
      <c r="D18" s="86" t="s">
        <v>8</v>
      </c>
      <c r="E18" s="86">
        <v>69</v>
      </c>
      <c r="F18" s="108" t="s">
        <v>134</v>
      </c>
      <c r="G18" s="119">
        <v>1.8055555555555557E-2</v>
      </c>
      <c r="H18" s="119">
        <v>4.8148148148148141E-2</v>
      </c>
      <c r="I18" s="102">
        <v>4</v>
      </c>
      <c r="J18" s="120">
        <v>30</v>
      </c>
      <c r="K18" s="121">
        <f t="shared" si="0"/>
        <v>26</v>
      </c>
      <c r="L18" s="122">
        <f t="shared" si="1"/>
        <v>3.0092592592592584E-2</v>
      </c>
      <c r="M18" s="106">
        <v>5</v>
      </c>
      <c r="N18" s="107">
        <v>120</v>
      </c>
      <c r="O18" s="120">
        <v>14</v>
      </c>
      <c r="P18" s="109">
        <v>114</v>
      </c>
      <c r="Q18" s="110">
        <f t="shared" si="2"/>
        <v>234</v>
      </c>
      <c r="R18" s="111">
        <v>15</v>
      </c>
      <c r="S18" s="97"/>
      <c r="T18" s="97"/>
      <c r="U18" s="97"/>
      <c r="V18" s="97"/>
    </row>
    <row r="19" spans="1:22" ht="19.5" x14ac:dyDescent="0.2">
      <c r="A19" s="118">
        <v>233</v>
      </c>
      <c r="B19" s="108" t="s">
        <v>214</v>
      </c>
      <c r="C19" s="108" t="s">
        <v>215</v>
      </c>
      <c r="D19" s="86" t="s">
        <v>8</v>
      </c>
      <c r="E19" s="86">
        <v>69</v>
      </c>
      <c r="F19" s="108" t="s">
        <v>158</v>
      </c>
      <c r="G19" s="119">
        <v>6.9444444444444441E-3</v>
      </c>
      <c r="H19" s="119">
        <v>4.670138888888889E-2</v>
      </c>
      <c r="I19" s="102">
        <v>2</v>
      </c>
      <c r="J19" s="120">
        <v>16</v>
      </c>
      <c r="K19" s="121">
        <f t="shared" si="0"/>
        <v>14</v>
      </c>
      <c r="L19" s="122">
        <f t="shared" si="1"/>
        <v>3.9756944444444442E-2</v>
      </c>
      <c r="M19" s="106">
        <v>5</v>
      </c>
      <c r="N19" s="107">
        <v>108</v>
      </c>
      <c r="O19" s="120">
        <v>10</v>
      </c>
      <c r="P19" s="109">
        <v>123</v>
      </c>
      <c r="Q19" s="110">
        <f t="shared" si="2"/>
        <v>231</v>
      </c>
      <c r="R19" s="111">
        <v>16</v>
      </c>
    </row>
    <row r="20" spans="1:22" ht="19.5" x14ac:dyDescent="0.2">
      <c r="A20" s="118">
        <v>204</v>
      </c>
      <c r="B20" s="108" t="s">
        <v>211</v>
      </c>
      <c r="C20" s="108" t="s">
        <v>212</v>
      </c>
      <c r="D20" s="86" t="s">
        <v>8</v>
      </c>
      <c r="E20" s="86">
        <v>69</v>
      </c>
      <c r="F20" s="108" t="s">
        <v>134</v>
      </c>
      <c r="G20" s="119">
        <v>1.7013888888888887E-2</v>
      </c>
      <c r="H20" s="119">
        <v>5.6099537037037038E-2</v>
      </c>
      <c r="I20" s="102">
        <v>1</v>
      </c>
      <c r="J20" s="120">
        <v>18</v>
      </c>
      <c r="K20" s="121">
        <f t="shared" si="0"/>
        <v>17</v>
      </c>
      <c r="L20" s="122">
        <f t="shared" si="1"/>
        <v>3.9085648148148147E-2</v>
      </c>
      <c r="M20" s="106">
        <v>5</v>
      </c>
      <c r="N20" s="107">
        <v>116</v>
      </c>
      <c r="O20" s="120">
        <v>16</v>
      </c>
      <c r="P20" s="109">
        <v>110</v>
      </c>
      <c r="Q20" s="110">
        <f t="shared" si="2"/>
        <v>226</v>
      </c>
      <c r="R20" s="111">
        <v>17</v>
      </c>
    </row>
    <row r="21" spans="1:22" ht="19.5" x14ac:dyDescent="0.2">
      <c r="A21" s="118">
        <v>227</v>
      </c>
      <c r="B21" s="108" t="s">
        <v>209</v>
      </c>
      <c r="C21" s="108" t="s">
        <v>210</v>
      </c>
      <c r="D21" s="86" t="s">
        <v>8</v>
      </c>
      <c r="E21" s="86">
        <v>69</v>
      </c>
      <c r="F21" s="108" t="s">
        <v>158</v>
      </c>
      <c r="G21" s="119">
        <v>1.1111111111111112E-2</v>
      </c>
      <c r="H21" s="119">
        <v>4.7083333333333331E-2</v>
      </c>
      <c r="I21" s="102"/>
      <c r="J21" s="120">
        <v>16</v>
      </c>
      <c r="K21" s="121">
        <f t="shared" si="0"/>
        <v>16</v>
      </c>
      <c r="L21" s="122">
        <f t="shared" si="1"/>
        <v>3.5972222222222218E-2</v>
      </c>
      <c r="M21" s="106">
        <v>5</v>
      </c>
      <c r="N21" s="107">
        <v>112</v>
      </c>
      <c r="O21" s="120">
        <v>18</v>
      </c>
      <c r="P21" s="109">
        <v>106</v>
      </c>
      <c r="Q21" s="110">
        <f t="shared" si="2"/>
        <v>218</v>
      </c>
      <c r="R21" s="111">
        <v>18</v>
      </c>
      <c r="S21" s="112"/>
      <c r="T21" s="112"/>
      <c r="U21" s="112"/>
      <c r="V21" s="112"/>
    </row>
    <row r="23" spans="1:22" s="85" customFormat="1" x14ac:dyDescent="0.2">
      <c r="A23" s="114" t="s">
        <v>121</v>
      </c>
      <c r="D23" s="85" t="s">
        <v>124</v>
      </c>
      <c r="R23" s="115"/>
    </row>
    <row r="24" spans="1:22" s="85" customFormat="1" x14ac:dyDescent="0.2">
      <c r="A24" s="114" t="s">
        <v>108</v>
      </c>
      <c r="F24" s="85" t="s">
        <v>107</v>
      </c>
      <c r="G24" s="116">
        <v>3.8206018518518521E-2</v>
      </c>
      <c r="H24" s="85" t="s">
        <v>110</v>
      </c>
      <c r="I24" s="116">
        <v>3.9583333333333331E-2</v>
      </c>
      <c r="J24" s="114" t="s">
        <v>109</v>
      </c>
      <c r="R24" s="115"/>
    </row>
    <row r="25" spans="1:22" s="85" customFormat="1" x14ac:dyDescent="0.2">
      <c r="G25" s="116">
        <v>3.9594907407407405E-2</v>
      </c>
      <c r="H25" s="85" t="s">
        <v>110</v>
      </c>
      <c r="I25" s="116">
        <v>4.0972222222222222E-2</v>
      </c>
      <c r="J25" s="114" t="s">
        <v>111</v>
      </c>
      <c r="R25" s="115"/>
    </row>
    <row r="26" spans="1:22" s="85" customFormat="1" x14ac:dyDescent="0.2">
      <c r="G26" s="116">
        <v>4.0983796296296303E-2</v>
      </c>
      <c r="H26" s="85" t="s">
        <v>110</v>
      </c>
      <c r="I26" s="116">
        <v>4.2361111111111099E-2</v>
      </c>
      <c r="J26" s="114" t="s">
        <v>112</v>
      </c>
      <c r="R26" s="115"/>
    </row>
    <row r="27" spans="1:22" s="85" customFormat="1" x14ac:dyDescent="0.2">
      <c r="G27" s="116">
        <v>4.2372685185185201E-2</v>
      </c>
      <c r="H27" s="85" t="s">
        <v>110</v>
      </c>
      <c r="I27" s="116">
        <v>4.3749999999999997E-2</v>
      </c>
      <c r="J27" s="114" t="s">
        <v>113</v>
      </c>
      <c r="R27" s="115"/>
    </row>
    <row r="28" spans="1:22" s="85" customFormat="1" x14ac:dyDescent="0.2">
      <c r="G28" s="116">
        <v>4.3761574074074099E-2</v>
      </c>
      <c r="H28" s="85" t="s">
        <v>110</v>
      </c>
      <c r="I28" s="116">
        <v>4.5138888888888902E-2</v>
      </c>
      <c r="J28" s="114" t="s">
        <v>114</v>
      </c>
      <c r="R28" s="115"/>
    </row>
    <row r="29" spans="1:22" s="85" customFormat="1" x14ac:dyDescent="0.2">
      <c r="G29" s="116">
        <v>4.5150462962962899E-2</v>
      </c>
      <c r="H29" s="85" t="s">
        <v>110</v>
      </c>
      <c r="I29" s="116">
        <v>4.65277777777778E-2</v>
      </c>
      <c r="J29" s="114" t="s">
        <v>115</v>
      </c>
      <c r="R29" s="115"/>
    </row>
    <row r="30" spans="1:22" s="85" customFormat="1" x14ac:dyDescent="0.2">
      <c r="G30" s="116">
        <v>4.6539351851851797E-2</v>
      </c>
      <c r="H30" s="85" t="s">
        <v>110</v>
      </c>
      <c r="I30" s="116">
        <v>4.7916666666666698E-2</v>
      </c>
      <c r="J30" s="114" t="s">
        <v>116</v>
      </c>
      <c r="R30" s="115"/>
    </row>
    <row r="31" spans="1:22" s="85" customFormat="1" x14ac:dyDescent="0.2">
      <c r="G31" s="116">
        <v>4.7928240740740702E-2</v>
      </c>
      <c r="H31" s="85" t="s">
        <v>110</v>
      </c>
      <c r="I31" s="116">
        <v>4.9305555555555602E-2</v>
      </c>
      <c r="J31" s="114" t="s">
        <v>117</v>
      </c>
      <c r="R31" s="115"/>
    </row>
    <row r="32" spans="1:22" s="85" customFormat="1" x14ac:dyDescent="0.2">
      <c r="G32" s="116">
        <v>4.93171296296296E-2</v>
      </c>
      <c r="H32" s="85" t="s">
        <v>110</v>
      </c>
      <c r="I32" s="116">
        <v>5.0694444444444403E-2</v>
      </c>
      <c r="J32" s="114" t="s">
        <v>118</v>
      </c>
      <c r="R32" s="115"/>
    </row>
    <row r="33" spans="7:18" s="85" customFormat="1" x14ac:dyDescent="0.2">
      <c r="G33" s="116">
        <v>5.0706018518518498E-2</v>
      </c>
      <c r="H33" s="85" t="s">
        <v>110</v>
      </c>
      <c r="I33" s="116">
        <v>5.2083333333333301E-2</v>
      </c>
      <c r="J33" s="114" t="s">
        <v>119</v>
      </c>
      <c r="R33" s="115"/>
    </row>
    <row r="34" spans="7:18" s="85" customFormat="1" x14ac:dyDescent="0.2">
      <c r="G34" s="116">
        <v>5.2094907407407298E-2</v>
      </c>
      <c r="H34" s="85" t="s">
        <v>110</v>
      </c>
      <c r="I34" s="116">
        <v>5.3472222222222199E-2</v>
      </c>
      <c r="J34" s="114" t="s">
        <v>120</v>
      </c>
      <c r="R34" s="115"/>
    </row>
    <row r="35" spans="7:18" x14ac:dyDescent="0.2">
      <c r="G35" s="116">
        <v>5.3483796296296099E-2</v>
      </c>
      <c r="I35" s="116">
        <v>5.4861111111111097E-2</v>
      </c>
      <c r="J35" s="114" t="s">
        <v>254</v>
      </c>
    </row>
    <row r="36" spans="7:18" x14ac:dyDescent="0.2">
      <c r="G36" s="116">
        <v>5.48726851851849E-2</v>
      </c>
      <c r="I36" s="116">
        <v>5.6250000000000001E-2</v>
      </c>
      <c r="J36" s="114" t="s">
        <v>255</v>
      </c>
    </row>
    <row r="37" spans="7:18" x14ac:dyDescent="0.2">
      <c r="G37" s="116">
        <v>5.62615740740737E-2</v>
      </c>
      <c r="I37" s="116">
        <v>5.7638888888888899E-2</v>
      </c>
      <c r="J37" s="114" t="s">
        <v>256</v>
      </c>
    </row>
    <row r="38" spans="7:18" x14ac:dyDescent="0.2">
      <c r="G38" s="116">
        <v>5.7650462962962501E-2</v>
      </c>
      <c r="I38" s="116">
        <v>5.9027777777777797E-2</v>
      </c>
      <c r="J38" s="114" t="s">
        <v>257</v>
      </c>
    </row>
    <row r="39" spans="7:18" x14ac:dyDescent="0.2">
      <c r="G39" s="116">
        <v>5.9039351851851302E-2</v>
      </c>
      <c r="I39" s="116">
        <v>6.0416666666666702E-2</v>
      </c>
      <c r="J39" s="114" t="s">
        <v>258</v>
      </c>
    </row>
    <row r="40" spans="7:18" x14ac:dyDescent="0.2">
      <c r="G40" s="116">
        <v>6.0428240740740102E-2</v>
      </c>
      <c r="I40" s="116">
        <v>6.18055555555556E-2</v>
      </c>
      <c r="J40" s="114" t="s">
        <v>259</v>
      </c>
    </row>
    <row r="41" spans="7:18" x14ac:dyDescent="0.2">
      <c r="G41" s="116">
        <v>6.1817129629628903E-2</v>
      </c>
      <c r="I41" s="116">
        <v>6.3194444444444497E-2</v>
      </c>
      <c r="J41" s="114" t="s">
        <v>260</v>
      </c>
    </row>
    <row r="42" spans="7:18" x14ac:dyDescent="0.2">
      <c r="G42" s="116">
        <v>6.3206018518517704E-2</v>
      </c>
      <c r="I42" s="116">
        <v>6.4583333333333395E-2</v>
      </c>
      <c r="J42" s="114" t="s">
        <v>261</v>
      </c>
    </row>
    <row r="43" spans="7:18" x14ac:dyDescent="0.2">
      <c r="G43" s="116">
        <v>6.4594907407406504E-2</v>
      </c>
      <c r="I43" s="116">
        <v>6.5972222222222293E-2</v>
      </c>
      <c r="J43" s="114" t="s">
        <v>262</v>
      </c>
    </row>
    <row r="44" spans="7:18" x14ac:dyDescent="0.2">
      <c r="G44" s="116">
        <v>6.5983796296295305E-2</v>
      </c>
      <c r="I44" s="116">
        <v>6.7361111111111205E-2</v>
      </c>
      <c r="J44" s="114" t="s">
        <v>263</v>
      </c>
    </row>
    <row r="45" spans="7:18" x14ac:dyDescent="0.2">
      <c r="G45" s="116">
        <v>6.7372685185184106E-2</v>
      </c>
      <c r="I45" s="116">
        <v>6.8750000000000103E-2</v>
      </c>
      <c r="J45" s="114" t="s">
        <v>264</v>
      </c>
    </row>
  </sheetData>
  <sheetProtection algorithmName="SHA-512" hashValue="YjHoYWQ4BykYJEt9QQ362/YyJx1c7Fm08SgrtUckNSMqdMUumRucCDh1nUODD/UJR8loXkuqR/QzCjCxWy7ong==" saltValue="CvDW5Kd6uhR4xOmxDBxi9Q==" spinCount="100000" sheet="1" objects="1" scenarios="1" selectLockedCells="1" selectUnlockedCells="1"/>
  <sortState ref="A4:V21">
    <sortCondition descending="1" ref="Q4:Q21"/>
  </sortState>
  <mergeCells count="2">
    <mergeCell ref="A1:R1"/>
    <mergeCell ref="A2:R2"/>
  </mergeCells>
  <phoneticPr fontId="0" type="noConversion"/>
  <conditionalFormatting sqref="I3:I5">
    <cfRule type="cellIs" dxfId="6" priority="9" stopIfTrue="1" operator="lessThan">
      <formula>0</formula>
    </cfRule>
  </conditionalFormatting>
  <conditionalFormatting sqref="I6:I21">
    <cfRule type="cellIs" dxfId="5" priority="1" stopIfTrue="1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8" scale="90" orientation="landscape" horizont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zoomScale="75" zoomScaleNormal="75" workbookViewId="0">
      <selection activeCell="M20" sqref="M20"/>
    </sheetView>
  </sheetViews>
  <sheetFormatPr baseColWidth="10" defaultRowHeight="15" x14ac:dyDescent="0.25"/>
  <cols>
    <col min="2" max="2" width="17.28515625" customWidth="1"/>
    <col min="3" max="3" width="14.42578125" customWidth="1"/>
    <col min="6" max="6" width="15" bestFit="1" customWidth="1"/>
    <col min="7" max="7" width="14.7109375" customWidth="1"/>
    <col min="16" max="16" width="13.28515625" customWidth="1"/>
    <col min="18" max="18" width="11.42578125" style="54"/>
  </cols>
  <sheetData>
    <row r="1" spans="1:18" s="81" customFormat="1" ht="42" customHeight="1" x14ac:dyDescent="0.2">
      <c r="A1" s="136" t="s">
        <v>105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7"/>
      <c r="Q1" s="137"/>
      <c r="R1" s="137"/>
    </row>
    <row r="2" spans="1:18" s="81" customFormat="1" ht="39.75" customHeight="1" x14ac:dyDescent="0.2">
      <c r="A2" s="144" t="s">
        <v>104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5"/>
      <c r="Q2" s="145"/>
      <c r="R2" s="145"/>
    </row>
    <row r="3" spans="1:18" ht="39" x14ac:dyDescent="0.2">
      <c r="A3" s="30" t="s">
        <v>26</v>
      </c>
      <c r="B3" s="29" t="s">
        <v>47</v>
      </c>
      <c r="C3" s="29" t="s">
        <v>48</v>
      </c>
      <c r="D3" s="30" t="s">
        <v>5</v>
      </c>
      <c r="E3" s="30" t="s">
        <v>24</v>
      </c>
      <c r="F3" s="30" t="s">
        <v>20</v>
      </c>
      <c r="G3" s="34" t="s">
        <v>0</v>
      </c>
      <c r="H3" s="34" t="s">
        <v>2</v>
      </c>
      <c r="I3" s="12" t="s">
        <v>12</v>
      </c>
      <c r="J3" s="38" t="s">
        <v>15</v>
      </c>
      <c r="K3" s="17" t="s">
        <v>16</v>
      </c>
      <c r="L3" s="19" t="s">
        <v>21</v>
      </c>
      <c r="M3" s="34" t="s">
        <v>23</v>
      </c>
      <c r="N3" s="21" t="s">
        <v>19</v>
      </c>
      <c r="O3" s="34" t="s">
        <v>25</v>
      </c>
      <c r="P3" s="24" t="s">
        <v>22</v>
      </c>
      <c r="Q3" s="25" t="s">
        <v>27</v>
      </c>
      <c r="R3" s="62" t="s">
        <v>28</v>
      </c>
    </row>
    <row r="5" spans="1:18" s="82" customFormat="1" ht="14.25" x14ac:dyDescent="0.2">
      <c r="A5" s="83" t="s">
        <v>121</v>
      </c>
      <c r="D5" s="82" t="s">
        <v>125</v>
      </c>
      <c r="R5" s="53"/>
    </row>
    <row r="6" spans="1:18" s="82" customFormat="1" ht="14.25" x14ac:dyDescent="0.2">
      <c r="A6" s="83" t="s">
        <v>108</v>
      </c>
      <c r="F6" s="82" t="s">
        <v>107</v>
      </c>
      <c r="G6" s="84">
        <v>4.1678240740740745E-2</v>
      </c>
      <c r="H6" s="82" t="s">
        <v>110</v>
      </c>
      <c r="I6" s="84">
        <v>4.3055555555555562E-2</v>
      </c>
      <c r="J6" s="83" t="s">
        <v>109</v>
      </c>
      <c r="R6" s="53"/>
    </row>
    <row r="7" spans="1:18" s="82" customFormat="1" ht="14.25" x14ac:dyDescent="0.2">
      <c r="G7" s="84">
        <v>4.3067129629629629E-2</v>
      </c>
      <c r="H7" s="82" t="s">
        <v>110</v>
      </c>
      <c r="I7" s="84">
        <v>4.4444444444444446E-2</v>
      </c>
      <c r="J7" s="83" t="s">
        <v>111</v>
      </c>
      <c r="R7" s="53"/>
    </row>
    <row r="8" spans="1:18" s="82" customFormat="1" ht="14.25" x14ac:dyDescent="0.2">
      <c r="G8" s="84">
        <v>4.4456018518518499E-2</v>
      </c>
      <c r="H8" s="82" t="s">
        <v>110</v>
      </c>
      <c r="I8" s="84">
        <v>4.5833333333333302E-2</v>
      </c>
      <c r="J8" s="83" t="s">
        <v>112</v>
      </c>
      <c r="R8" s="53"/>
    </row>
    <row r="9" spans="1:18" s="82" customFormat="1" ht="14.25" x14ac:dyDescent="0.2">
      <c r="G9" s="84">
        <v>4.5844907407407397E-2</v>
      </c>
      <c r="H9" s="82" t="s">
        <v>110</v>
      </c>
      <c r="I9" s="84">
        <v>4.72222222222222E-2</v>
      </c>
      <c r="J9" s="83" t="s">
        <v>113</v>
      </c>
      <c r="R9" s="53"/>
    </row>
    <row r="10" spans="1:18" s="82" customFormat="1" ht="14.25" x14ac:dyDescent="0.2">
      <c r="G10" s="84">
        <v>4.7233796296296301E-2</v>
      </c>
      <c r="H10" s="82" t="s">
        <v>110</v>
      </c>
      <c r="I10" s="84">
        <v>4.8611111111111098E-2</v>
      </c>
      <c r="J10" s="83" t="s">
        <v>114</v>
      </c>
      <c r="R10" s="53"/>
    </row>
    <row r="11" spans="1:18" s="82" customFormat="1" ht="14.25" x14ac:dyDescent="0.2">
      <c r="G11" s="84">
        <v>4.8622685185185199E-2</v>
      </c>
      <c r="H11" s="82" t="s">
        <v>110</v>
      </c>
      <c r="I11" s="84">
        <v>0.05</v>
      </c>
      <c r="J11" s="83" t="s">
        <v>115</v>
      </c>
      <c r="R11" s="53"/>
    </row>
    <row r="12" spans="1:18" s="82" customFormat="1" ht="14.25" x14ac:dyDescent="0.2">
      <c r="G12" s="84">
        <v>5.0011574074074E-2</v>
      </c>
      <c r="H12" s="82" t="s">
        <v>110</v>
      </c>
      <c r="I12" s="84">
        <v>5.1388888888888901E-2</v>
      </c>
      <c r="J12" s="83" t="s">
        <v>116</v>
      </c>
      <c r="R12" s="53"/>
    </row>
    <row r="13" spans="1:18" s="82" customFormat="1" ht="14.25" x14ac:dyDescent="0.2">
      <c r="G13" s="84">
        <v>5.1400462962962898E-2</v>
      </c>
      <c r="H13" s="82" t="s">
        <v>110</v>
      </c>
      <c r="I13" s="84">
        <v>5.2777777777777701E-2</v>
      </c>
      <c r="J13" s="83" t="s">
        <v>117</v>
      </c>
      <c r="R13" s="53"/>
    </row>
    <row r="14" spans="1:18" s="82" customFormat="1" ht="14.25" x14ac:dyDescent="0.2">
      <c r="G14" s="84">
        <v>5.2789351851851803E-2</v>
      </c>
      <c r="H14" s="82" t="s">
        <v>110</v>
      </c>
      <c r="I14" s="84">
        <v>5.4166666666666703E-2</v>
      </c>
      <c r="J14" s="83" t="s">
        <v>118</v>
      </c>
      <c r="R14" s="53"/>
    </row>
    <row r="15" spans="1:18" s="82" customFormat="1" ht="14.25" x14ac:dyDescent="0.2">
      <c r="G15" s="84">
        <v>5.41782407407407E-2</v>
      </c>
      <c r="H15" s="82" t="s">
        <v>110</v>
      </c>
      <c r="I15" s="84">
        <v>5.5555555555555601E-2</v>
      </c>
      <c r="J15" s="83" t="s">
        <v>119</v>
      </c>
      <c r="R15" s="53"/>
    </row>
    <row r="16" spans="1:18" s="82" customFormat="1" ht="14.25" x14ac:dyDescent="0.2">
      <c r="G16" s="84">
        <v>5.5567129629629501E-2</v>
      </c>
      <c r="H16" s="82" t="s">
        <v>110</v>
      </c>
      <c r="I16" s="84">
        <v>5.6944444444444402E-2</v>
      </c>
      <c r="J16" s="83" t="s">
        <v>120</v>
      </c>
      <c r="R16" s="53"/>
    </row>
  </sheetData>
  <mergeCells count="2">
    <mergeCell ref="A1:R1"/>
    <mergeCell ref="A2:R2"/>
  </mergeCells>
  <conditionalFormatting sqref="I3">
    <cfRule type="cellIs" dxfId="4" priority="5" stopIfTrue="1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6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31"/>
  <sheetViews>
    <sheetView tabSelected="1" zoomScale="85" zoomScaleNormal="85" workbookViewId="0">
      <selection activeCell="I73" sqref="I73"/>
    </sheetView>
  </sheetViews>
  <sheetFormatPr baseColWidth="10" defaultRowHeight="15" x14ac:dyDescent="0.25"/>
  <cols>
    <col min="1" max="1" width="11.42578125" style="97"/>
    <col min="2" max="2" width="17.28515625" style="97" customWidth="1"/>
    <col min="3" max="3" width="14.42578125" style="97" customWidth="1"/>
    <col min="4" max="5" width="11.42578125" style="97"/>
    <col min="6" max="6" width="15" style="97" bestFit="1" customWidth="1"/>
    <col min="7" max="7" width="14.7109375" style="97" customWidth="1"/>
    <col min="8" max="15" width="11.42578125" style="97"/>
    <col min="16" max="16" width="13.28515625" style="97" customWidth="1"/>
    <col min="17" max="17" width="11.42578125" style="97"/>
    <col min="18" max="18" width="11.42578125" style="117"/>
    <col min="19" max="16384" width="11.42578125" style="97"/>
  </cols>
  <sheetData>
    <row r="1" spans="1:19" s="85" customFormat="1" ht="42" customHeight="1" x14ac:dyDescent="0.2">
      <c r="A1" s="140" t="s">
        <v>105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1"/>
      <c r="Q1" s="141"/>
      <c r="R1" s="141"/>
    </row>
    <row r="2" spans="1:19" s="85" customFormat="1" ht="39.75" customHeight="1" x14ac:dyDescent="0.2">
      <c r="A2" s="142" t="s">
        <v>103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3"/>
      <c r="Q2" s="143"/>
      <c r="R2" s="143"/>
    </row>
    <row r="3" spans="1:19" ht="39" x14ac:dyDescent="0.2">
      <c r="A3" s="86" t="s">
        <v>26</v>
      </c>
      <c r="B3" s="87" t="s">
        <v>47</v>
      </c>
      <c r="C3" s="87" t="s">
        <v>48</v>
      </c>
      <c r="D3" s="86" t="s">
        <v>5</v>
      </c>
      <c r="E3" s="86" t="s">
        <v>24</v>
      </c>
      <c r="F3" s="86" t="s">
        <v>20</v>
      </c>
      <c r="G3" s="88" t="s">
        <v>0</v>
      </c>
      <c r="H3" s="88" t="s">
        <v>2</v>
      </c>
      <c r="I3" s="89" t="s">
        <v>12</v>
      </c>
      <c r="J3" s="90" t="s">
        <v>15</v>
      </c>
      <c r="K3" s="91" t="s">
        <v>16</v>
      </c>
      <c r="L3" s="92" t="s">
        <v>21</v>
      </c>
      <c r="M3" s="88" t="s">
        <v>23</v>
      </c>
      <c r="N3" s="93" t="s">
        <v>19</v>
      </c>
      <c r="O3" s="88" t="s">
        <v>25</v>
      </c>
      <c r="P3" s="94" t="s">
        <v>22</v>
      </c>
      <c r="Q3" s="95" t="s">
        <v>27</v>
      </c>
      <c r="R3" s="96" t="s">
        <v>28</v>
      </c>
    </row>
    <row r="4" spans="1:19" ht="19.5" x14ac:dyDescent="0.2">
      <c r="A4" s="98">
        <v>310</v>
      </c>
      <c r="B4" s="99" t="s">
        <v>156</v>
      </c>
      <c r="C4" s="99" t="s">
        <v>248</v>
      </c>
      <c r="D4" s="86" t="s">
        <v>7</v>
      </c>
      <c r="E4" s="86">
        <v>69</v>
      </c>
      <c r="F4" s="99" t="s">
        <v>151</v>
      </c>
      <c r="G4" s="100">
        <v>2.7777777777777779E-3</v>
      </c>
      <c r="H4" s="101">
        <v>2.8726851851851851E-2</v>
      </c>
      <c r="I4" s="102"/>
      <c r="J4" s="103">
        <v>62</v>
      </c>
      <c r="K4" s="104">
        <f t="shared" ref="K4:K18" si="0">J4-I4</f>
        <v>62</v>
      </c>
      <c r="L4" s="105">
        <f t="shared" ref="L4:L18" si="1">H4-G4</f>
        <v>2.5949074074074072E-2</v>
      </c>
      <c r="M4" s="106">
        <v>2</v>
      </c>
      <c r="N4" s="107">
        <v>147</v>
      </c>
      <c r="O4" s="108">
        <v>3</v>
      </c>
      <c r="P4" s="109">
        <v>144</v>
      </c>
      <c r="Q4" s="110">
        <f t="shared" ref="Q4:Q18" si="2">P4+N4</f>
        <v>291</v>
      </c>
      <c r="R4" s="111">
        <v>1</v>
      </c>
    </row>
    <row r="5" spans="1:19" ht="19.5" x14ac:dyDescent="0.2">
      <c r="A5" s="98">
        <v>300</v>
      </c>
      <c r="B5" s="99" t="s">
        <v>229</v>
      </c>
      <c r="C5" s="99" t="s">
        <v>230</v>
      </c>
      <c r="D5" s="86" t="s">
        <v>7</v>
      </c>
      <c r="E5" s="86">
        <v>69</v>
      </c>
      <c r="F5" s="99" t="s">
        <v>151</v>
      </c>
      <c r="G5" s="100">
        <v>5.9027777777777776E-3</v>
      </c>
      <c r="H5" s="101">
        <v>3.4201388888888885E-2</v>
      </c>
      <c r="I5" s="102"/>
      <c r="J5" s="103">
        <v>62</v>
      </c>
      <c r="K5" s="104">
        <f t="shared" si="0"/>
        <v>62</v>
      </c>
      <c r="L5" s="105">
        <f t="shared" si="1"/>
        <v>2.8298611111111108E-2</v>
      </c>
      <c r="M5" s="106">
        <v>3</v>
      </c>
      <c r="N5" s="107">
        <v>144</v>
      </c>
      <c r="O5" s="108">
        <v>2</v>
      </c>
      <c r="P5" s="109">
        <v>147</v>
      </c>
      <c r="Q5" s="110">
        <f t="shared" si="2"/>
        <v>291</v>
      </c>
      <c r="R5" s="111">
        <v>2</v>
      </c>
      <c r="S5" s="112"/>
    </row>
    <row r="6" spans="1:19" ht="19.5" x14ac:dyDescent="0.2">
      <c r="A6" s="98">
        <v>317</v>
      </c>
      <c r="B6" s="99" t="s">
        <v>200</v>
      </c>
      <c r="C6" s="99" t="s">
        <v>215</v>
      </c>
      <c r="D6" s="86" t="s">
        <v>7</v>
      </c>
      <c r="E6" s="86">
        <v>69</v>
      </c>
      <c r="F6" s="99" t="s">
        <v>133</v>
      </c>
      <c r="G6" s="100">
        <v>1.4583333333333332E-2</v>
      </c>
      <c r="H6" s="101">
        <v>3.920138888888889E-2</v>
      </c>
      <c r="I6" s="102"/>
      <c r="J6" s="103">
        <v>62</v>
      </c>
      <c r="K6" s="104">
        <f t="shared" si="0"/>
        <v>62</v>
      </c>
      <c r="L6" s="105">
        <f t="shared" si="1"/>
        <v>2.461805555555556E-2</v>
      </c>
      <c r="M6" s="106">
        <v>1</v>
      </c>
      <c r="N6" s="107">
        <v>150</v>
      </c>
      <c r="O6" s="108">
        <v>6</v>
      </c>
      <c r="P6" s="109">
        <v>135</v>
      </c>
      <c r="Q6" s="110">
        <f t="shared" si="2"/>
        <v>285</v>
      </c>
      <c r="R6" s="111">
        <v>3</v>
      </c>
      <c r="S6" s="112"/>
    </row>
    <row r="7" spans="1:19" s="112" customFormat="1" ht="19.5" x14ac:dyDescent="0.2">
      <c r="A7" s="98">
        <v>309</v>
      </c>
      <c r="B7" s="99" t="s">
        <v>225</v>
      </c>
      <c r="C7" s="99" t="s">
        <v>246</v>
      </c>
      <c r="D7" s="86" t="s">
        <v>7</v>
      </c>
      <c r="E7" s="86">
        <v>69</v>
      </c>
      <c r="F7" s="99" t="s">
        <v>134</v>
      </c>
      <c r="G7" s="100">
        <v>1.8749999999999999E-2</v>
      </c>
      <c r="H7" s="101">
        <v>4.7916666666666663E-2</v>
      </c>
      <c r="I7" s="102">
        <v>4</v>
      </c>
      <c r="J7" s="103">
        <v>62</v>
      </c>
      <c r="K7" s="104">
        <f t="shared" si="0"/>
        <v>58</v>
      </c>
      <c r="L7" s="105">
        <f t="shared" si="1"/>
        <v>2.9166666666666664E-2</v>
      </c>
      <c r="M7" s="106">
        <v>4</v>
      </c>
      <c r="N7" s="107">
        <v>141</v>
      </c>
      <c r="O7" s="108">
        <v>5</v>
      </c>
      <c r="P7" s="109">
        <v>138</v>
      </c>
      <c r="Q7" s="110">
        <f t="shared" si="2"/>
        <v>279</v>
      </c>
      <c r="R7" s="111">
        <v>4</v>
      </c>
      <c r="S7" s="97"/>
    </row>
    <row r="8" spans="1:19" ht="19.5" x14ac:dyDescent="0.2">
      <c r="A8" s="98">
        <v>303</v>
      </c>
      <c r="B8" s="99" t="s">
        <v>234</v>
      </c>
      <c r="C8" s="99" t="s">
        <v>235</v>
      </c>
      <c r="D8" s="86" t="s">
        <v>7</v>
      </c>
      <c r="E8" s="86">
        <v>69</v>
      </c>
      <c r="F8" s="99" t="s">
        <v>134</v>
      </c>
      <c r="G8" s="100">
        <v>1.7361111111111112E-2</v>
      </c>
      <c r="H8" s="101">
        <v>4.7916666666666663E-2</v>
      </c>
      <c r="I8" s="102">
        <v>4</v>
      </c>
      <c r="J8" s="103">
        <v>56</v>
      </c>
      <c r="K8" s="104">
        <f t="shared" si="0"/>
        <v>52</v>
      </c>
      <c r="L8" s="105">
        <f t="shared" si="1"/>
        <v>3.0555555555555551E-2</v>
      </c>
      <c r="M8" s="106">
        <v>7</v>
      </c>
      <c r="N8" s="107">
        <v>132</v>
      </c>
      <c r="O8" s="108">
        <v>4</v>
      </c>
      <c r="P8" s="109">
        <v>141</v>
      </c>
      <c r="Q8" s="110">
        <f t="shared" si="2"/>
        <v>273</v>
      </c>
      <c r="R8" s="111">
        <v>5</v>
      </c>
      <c r="S8" s="112"/>
    </row>
    <row r="9" spans="1:19" ht="19.5" x14ac:dyDescent="0.2">
      <c r="A9" s="98">
        <v>319</v>
      </c>
      <c r="B9" s="99" t="s">
        <v>175</v>
      </c>
      <c r="C9" s="99" t="s">
        <v>192</v>
      </c>
      <c r="D9" s="86" t="s">
        <v>7</v>
      </c>
      <c r="E9" s="86">
        <v>69</v>
      </c>
      <c r="F9" s="113" t="s">
        <v>150</v>
      </c>
      <c r="G9" s="100">
        <v>9.3749999999999997E-3</v>
      </c>
      <c r="H9" s="101">
        <v>4.9016203703703708E-2</v>
      </c>
      <c r="I9" s="102"/>
      <c r="J9" s="103">
        <v>52</v>
      </c>
      <c r="K9" s="104">
        <f t="shared" si="0"/>
        <v>52</v>
      </c>
      <c r="L9" s="105">
        <f t="shared" si="1"/>
        <v>3.9641203703703706E-2</v>
      </c>
      <c r="M9" s="106">
        <v>10</v>
      </c>
      <c r="N9" s="107">
        <v>123</v>
      </c>
      <c r="O9" s="108">
        <v>1</v>
      </c>
      <c r="P9" s="109">
        <v>150</v>
      </c>
      <c r="Q9" s="110">
        <f t="shared" si="2"/>
        <v>273</v>
      </c>
      <c r="R9" s="111">
        <v>6</v>
      </c>
    </row>
    <row r="10" spans="1:19" s="112" customFormat="1" ht="19.5" x14ac:dyDescent="0.2">
      <c r="A10" s="98">
        <v>304</v>
      </c>
      <c r="B10" s="99" t="s">
        <v>236</v>
      </c>
      <c r="C10" s="99" t="s">
        <v>218</v>
      </c>
      <c r="D10" s="86" t="s">
        <v>7</v>
      </c>
      <c r="E10" s="86">
        <v>69</v>
      </c>
      <c r="F10" s="99" t="s">
        <v>133</v>
      </c>
      <c r="G10" s="100">
        <v>1.5625E-2</v>
      </c>
      <c r="H10" s="101">
        <v>5.092592592592593E-2</v>
      </c>
      <c r="I10" s="102"/>
      <c r="J10" s="103">
        <v>62</v>
      </c>
      <c r="K10" s="104">
        <f t="shared" si="0"/>
        <v>62</v>
      </c>
      <c r="L10" s="105">
        <f t="shared" si="1"/>
        <v>3.530092592592593E-2</v>
      </c>
      <c r="M10" s="106">
        <v>6</v>
      </c>
      <c r="N10" s="107">
        <v>135</v>
      </c>
      <c r="O10" s="108">
        <v>7</v>
      </c>
      <c r="P10" s="109">
        <v>132</v>
      </c>
      <c r="Q10" s="110">
        <f t="shared" si="2"/>
        <v>267</v>
      </c>
      <c r="R10" s="111">
        <v>7</v>
      </c>
      <c r="S10" s="97"/>
    </row>
    <row r="11" spans="1:19" s="112" customFormat="1" ht="19.5" x14ac:dyDescent="0.2">
      <c r="A11" s="98">
        <v>322</v>
      </c>
      <c r="B11" s="99" t="s">
        <v>241</v>
      </c>
      <c r="C11" s="99" t="s">
        <v>69</v>
      </c>
      <c r="D11" s="86" t="s">
        <v>7</v>
      </c>
      <c r="E11" s="86">
        <v>69</v>
      </c>
      <c r="F11" s="99" t="s">
        <v>151</v>
      </c>
      <c r="G11" s="100">
        <v>8.3333333333333332E-3</v>
      </c>
      <c r="H11" s="101">
        <v>4.3194444444444445E-2</v>
      </c>
      <c r="I11" s="102"/>
      <c r="J11" s="103">
        <v>62</v>
      </c>
      <c r="K11" s="104">
        <f t="shared" si="0"/>
        <v>62</v>
      </c>
      <c r="L11" s="105">
        <f t="shared" si="1"/>
        <v>3.4861111111111114E-2</v>
      </c>
      <c r="M11" s="106">
        <v>5</v>
      </c>
      <c r="N11" s="107">
        <v>138</v>
      </c>
      <c r="O11" s="108">
        <v>11</v>
      </c>
      <c r="P11" s="109">
        <v>120</v>
      </c>
      <c r="Q11" s="110">
        <f t="shared" si="2"/>
        <v>258</v>
      </c>
      <c r="R11" s="111">
        <v>8</v>
      </c>
      <c r="S11" s="97"/>
    </row>
    <row r="12" spans="1:19" ht="19.5" x14ac:dyDescent="0.2">
      <c r="A12" s="98">
        <v>328</v>
      </c>
      <c r="B12" s="99" t="s">
        <v>247</v>
      </c>
      <c r="C12" s="99" t="s">
        <v>166</v>
      </c>
      <c r="D12" s="86" t="s">
        <v>7</v>
      </c>
      <c r="E12" s="86">
        <v>69</v>
      </c>
      <c r="F12" s="99" t="s">
        <v>134</v>
      </c>
      <c r="G12" s="100">
        <v>1.6666666666666666E-2</v>
      </c>
      <c r="H12" s="101">
        <v>4.8055555555555553E-2</v>
      </c>
      <c r="I12" s="102">
        <v>4</v>
      </c>
      <c r="J12" s="103">
        <v>56</v>
      </c>
      <c r="K12" s="104">
        <f t="shared" si="0"/>
        <v>52</v>
      </c>
      <c r="L12" s="105">
        <f t="shared" si="1"/>
        <v>3.1388888888888883E-2</v>
      </c>
      <c r="M12" s="106">
        <v>8</v>
      </c>
      <c r="N12" s="107">
        <v>129</v>
      </c>
      <c r="O12" s="108">
        <v>10</v>
      </c>
      <c r="P12" s="109">
        <v>123</v>
      </c>
      <c r="Q12" s="110">
        <f t="shared" si="2"/>
        <v>252</v>
      </c>
      <c r="R12" s="111">
        <v>9</v>
      </c>
    </row>
    <row r="13" spans="1:19" ht="19.5" x14ac:dyDescent="0.2">
      <c r="A13" s="98">
        <v>314</v>
      </c>
      <c r="B13" s="99" t="s">
        <v>242</v>
      </c>
      <c r="C13" s="99" t="s">
        <v>243</v>
      </c>
      <c r="D13" s="86" t="s">
        <v>7</v>
      </c>
      <c r="E13" s="86">
        <v>69</v>
      </c>
      <c r="F13" s="99" t="s">
        <v>158</v>
      </c>
      <c r="G13" s="100">
        <v>1.2499999999999999E-2</v>
      </c>
      <c r="H13" s="101">
        <v>4.3009259259259254E-2</v>
      </c>
      <c r="I13" s="102"/>
      <c r="J13" s="103">
        <v>20</v>
      </c>
      <c r="K13" s="104">
        <f t="shared" si="0"/>
        <v>20</v>
      </c>
      <c r="L13" s="105">
        <f t="shared" si="1"/>
        <v>3.0509259259259257E-2</v>
      </c>
      <c r="M13" s="106">
        <v>14</v>
      </c>
      <c r="N13" s="107">
        <v>114</v>
      </c>
      <c r="O13" s="108">
        <v>8</v>
      </c>
      <c r="P13" s="109">
        <v>129</v>
      </c>
      <c r="Q13" s="110">
        <f t="shared" si="2"/>
        <v>243</v>
      </c>
      <c r="R13" s="111">
        <v>10</v>
      </c>
    </row>
    <row r="14" spans="1:19" s="112" customFormat="1" ht="19.5" x14ac:dyDescent="0.2">
      <c r="A14" s="98">
        <v>312</v>
      </c>
      <c r="B14" s="99" t="s">
        <v>239</v>
      </c>
      <c r="C14" s="99" t="s">
        <v>240</v>
      </c>
      <c r="D14" s="86" t="s">
        <v>7</v>
      </c>
      <c r="E14" s="86">
        <v>69</v>
      </c>
      <c r="F14" s="99" t="s">
        <v>158</v>
      </c>
      <c r="G14" s="100">
        <v>1.0416666666666666E-2</v>
      </c>
      <c r="H14" s="101">
        <v>3.8449074074074073E-2</v>
      </c>
      <c r="I14" s="102">
        <v>4</v>
      </c>
      <c r="J14" s="103">
        <v>20</v>
      </c>
      <c r="K14" s="104">
        <f t="shared" si="0"/>
        <v>16</v>
      </c>
      <c r="L14" s="105">
        <f t="shared" si="1"/>
        <v>2.8032407407407409E-2</v>
      </c>
      <c r="M14" s="106">
        <v>13</v>
      </c>
      <c r="N14" s="107">
        <v>116</v>
      </c>
      <c r="O14" s="108">
        <v>9</v>
      </c>
      <c r="P14" s="109">
        <v>126</v>
      </c>
      <c r="Q14" s="110">
        <f t="shared" si="2"/>
        <v>242</v>
      </c>
      <c r="R14" s="111">
        <v>11</v>
      </c>
      <c r="S14" s="97"/>
    </row>
    <row r="15" spans="1:19" ht="19.5" x14ac:dyDescent="0.2">
      <c r="A15" s="98">
        <v>315</v>
      </c>
      <c r="B15" s="99" t="s">
        <v>231</v>
      </c>
      <c r="C15" s="99" t="s">
        <v>232</v>
      </c>
      <c r="D15" s="86" t="s">
        <v>7</v>
      </c>
      <c r="E15" s="86">
        <v>69</v>
      </c>
      <c r="F15" s="99" t="s">
        <v>151</v>
      </c>
      <c r="G15" s="100">
        <v>4.5138888888888893E-3</v>
      </c>
      <c r="H15" s="101">
        <v>4.5636574074074072E-2</v>
      </c>
      <c r="I15" s="102"/>
      <c r="J15" s="103">
        <v>56</v>
      </c>
      <c r="K15" s="104">
        <f t="shared" si="0"/>
        <v>56</v>
      </c>
      <c r="L15" s="105">
        <f t="shared" si="1"/>
        <v>4.1122685185185186E-2</v>
      </c>
      <c r="M15" s="106">
        <v>9</v>
      </c>
      <c r="N15" s="107">
        <v>126</v>
      </c>
      <c r="O15" s="108">
        <v>15</v>
      </c>
      <c r="P15" s="109">
        <v>112</v>
      </c>
      <c r="Q15" s="110">
        <f t="shared" si="2"/>
        <v>238</v>
      </c>
      <c r="R15" s="111">
        <v>12</v>
      </c>
      <c r="S15" s="112"/>
    </row>
    <row r="16" spans="1:19" s="112" customFormat="1" ht="19.5" x14ac:dyDescent="0.2">
      <c r="A16" s="98">
        <v>302</v>
      </c>
      <c r="B16" s="99" t="s">
        <v>163</v>
      </c>
      <c r="C16" s="99" t="s">
        <v>233</v>
      </c>
      <c r="D16" s="86" t="s">
        <v>7</v>
      </c>
      <c r="E16" s="86">
        <v>69</v>
      </c>
      <c r="F16" s="99" t="s">
        <v>151</v>
      </c>
      <c r="G16" s="100">
        <v>7.2916666666666659E-3</v>
      </c>
      <c r="H16" s="101">
        <v>4.2418981481481481E-2</v>
      </c>
      <c r="I16" s="102">
        <v>4</v>
      </c>
      <c r="J16" s="103">
        <v>44</v>
      </c>
      <c r="K16" s="104">
        <f t="shared" si="0"/>
        <v>40</v>
      </c>
      <c r="L16" s="105">
        <f t="shared" si="1"/>
        <v>3.5127314814814813E-2</v>
      </c>
      <c r="M16" s="106">
        <v>11</v>
      </c>
      <c r="N16" s="107">
        <v>120</v>
      </c>
      <c r="O16" s="108">
        <v>14</v>
      </c>
      <c r="P16" s="109">
        <v>114</v>
      </c>
      <c r="Q16" s="110">
        <f t="shared" si="2"/>
        <v>234</v>
      </c>
      <c r="R16" s="111">
        <v>13</v>
      </c>
    </row>
    <row r="17" spans="1:18" ht="19.5" x14ac:dyDescent="0.2">
      <c r="A17" s="98">
        <v>311</v>
      </c>
      <c r="B17" s="99" t="s">
        <v>244</v>
      </c>
      <c r="C17" s="99" t="s">
        <v>245</v>
      </c>
      <c r="D17" s="86" t="s">
        <v>7</v>
      </c>
      <c r="E17" s="86">
        <v>69</v>
      </c>
      <c r="F17" s="99" t="s">
        <v>158</v>
      </c>
      <c r="G17" s="100">
        <v>1.1458333333333334E-2</v>
      </c>
      <c r="H17" s="101">
        <v>4.282407407407407E-2</v>
      </c>
      <c r="I17" s="102"/>
      <c r="J17" s="103">
        <v>38</v>
      </c>
      <c r="K17" s="104">
        <f t="shared" si="0"/>
        <v>38</v>
      </c>
      <c r="L17" s="105">
        <f t="shared" si="1"/>
        <v>3.1365740740740736E-2</v>
      </c>
      <c r="M17" s="106">
        <v>12</v>
      </c>
      <c r="N17" s="107">
        <v>118</v>
      </c>
      <c r="O17" s="108">
        <v>13</v>
      </c>
      <c r="P17" s="109">
        <v>116</v>
      </c>
      <c r="Q17" s="110">
        <f t="shared" si="2"/>
        <v>234</v>
      </c>
      <c r="R17" s="111">
        <v>14</v>
      </c>
    </row>
    <row r="18" spans="1:18" ht="19.5" x14ac:dyDescent="0.2">
      <c r="A18" s="98">
        <v>313</v>
      </c>
      <c r="B18" s="99" t="s">
        <v>237</v>
      </c>
      <c r="C18" s="99" t="s">
        <v>238</v>
      </c>
      <c r="D18" s="86" t="s">
        <v>7</v>
      </c>
      <c r="E18" s="86">
        <v>69</v>
      </c>
      <c r="F18" s="99" t="s">
        <v>158</v>
      </c>
      <c r="G18" s="100">
        <v>1.3541666666666667E-2</v>
      </c>
      <c r="H18" s="101">
        <v>4.8726851851851855E-2</v>
      </c>
      <c r="I18" s="102"/>
      <c r="J18" s="103">
        <v>18</v>
      </c>
      <c r="K18" s="104">
        <f t="shared" si="0"/>
        <v>18</v>
      </c>
      <c r="L18" s="105">
        <f t="shared" si="1"/>
        <v>3.5185185185185187E-2</v>
      </c>
      <c r="M18" s="106">
        <v>15</v>
      </c>
      <c r="N18" s="107">
        <v>112</v>
      </c>
      <c r="O18" s="108">
        <v>12</v>
      </c>
      <c r="P18" s="109">
        <v>118</v>
      </c>
      <c r="Q18" s="110">
        <f t="shared" si="2"/>
        <v>230</v>
      </c>
      <c r="R18" s="111">
        <v>15</v>
      </c>
    </row>
    <row r="20" spans="1:18" s="85" customFormat="1" ht="14.25" x14ac:dyDescent="0.2">
      <c r="A20" s="114" t="s">
        <v>121</v>
      </c>
      <c r="D20" s="85" t="s">
        <v>125</v>
      </c>
      <c r="R20" s="115"/>
    </row>
    <row r="21" spans="1:18" s="85" customFormat="1" ht="14.25" x14ac:dyDescent="0.2">
      <c r="A21" s="114" t="s">
        <v>108</v>
      </c>
      <c r="F21" s="85" t="s">
        <v>107</v>
      </c>
      <c r="G21" s="116">
        <v>4.1678240740740745E-2</v>
      </c>
      <c r="H21" s="85" t="s">
        <v>110</v>
      </c>
      <c r="I21" s="116">
        <v>4.3055555555555562E-2</v>
      </c>
      <c r="J21" s="114" t="s">
        <v>109</v>
      </c>
      <c r="R21" s="115"/>
    </row>
    <row r="22" spans="1:18" s="85" customFormat="1" ht="14.25" x14ac:dyDescent="0.2">
      <c r="G22" s="116">
        <v>4.3067129629629629E-2</v>
      </c>
      <c r="H22" s="85" t="s">
        <v>110</v>
      </c>
      <c r="I22" s="116">
        <v>4.4444444444444446E-2</v>
      </c>
      <c r="J22" s="114" t="s">
        <v>111</v>
      </c>
      <c r="R22" s="115"/>
    </row>
    <row r="23" spans="1:18" s="85" customFormat="1" ht="14.25" x14ac:dyDescent="0.2">
      <c r="G23" s="116">
        <v>4.4456018518518499E-2</v>
      </c>
      <c r="H23" s="85" t="s">
        <v>110</v>
      </c>
      <c r="I23" s="116">
        <v>4.5833333333333302E-2</v>
      </c>
      <c r="J23" s="114" t="s">
        <v>112</v>
      </c>
      <c r="R23" s="115"/>
    </row>
    <row r="24" spans="1:18" s="85" customFormat="1" ht="14.25" x14ac:dyDescent="0.2">
      <c r="G24" s="116">
        <v>4.5844907407407397E-2</v>
      </c>
      <c r="H24" s="85" t="s">
        <v>110</v>
      </c>
      <c r="I24" s="116">
        <v>4.72222222222222E-2</v>
      </c>
      <c r="J24" s="114" t="s">
        <v>113</v>
      </c>
      <c r="R24" s="115"/>
    </row>
    <row r="25" spans="1:18" s="85" customFormat="1" ht="14.25" x14ac:dyDescent="0.2">
      <c r="G25" s="116">
        <v>4.7233796296296301E-2</v>
      </c>
      <c r="H25" s="85" t="s">
        <v>110</v>
      </c>
      <c r="I25" s="116">
        <v>4.8611111111111098E-2</v>
      </c>
      <c r="J25" s="114" t="s">
        <v>114</v>
      </c>
      <c r="R25" s="115"/>
    </row>
    <row r="26" spans="1:18" s="85" customFormat="1" ht="14.25" x14ac:dyDescent="0.2">
      <c r="G26" s="116">
        <v>4.8622685185185199E-2</v>
      </c>
      <c r="H26" s="85" t="s">
        <v>110</v>
      </c>
      <c r="I26" s="116">
        <v>0.05</v>
      </c>
      <c r="J26" s="114" t="s">
        <v>115</v>
      </c>
      <c r="R26" s="115"/>
    </row>
    <row r="27" spans="1:18" s="85" customFormat="1" ht="14.25" x14ac:dyDescent="0.2">
      <c r="G27" s="116">
        <v>5.0011574074074E-2</v>
      </c>
      <c r="H27" s="85" t="s">
        <v>110</v>
      </c>
      <c r="I27" s="116">
        <v>5.1388888888888901E-2</v>
      </c>
      <c r="J27" s="114" t="s">
        <v>116</v>
      </c>
      <c r="R27" s="115"/>
    </row>
    <row r="28" spans="1:18" s="85" customFormat="1" ht="14.25" x14ac:dyDescent="0.2">
      <c r="G28" s="116">
        <v>5.1400462962962898E-2</v>
      </c>
      <c r="H28" s="85" t="s">
        <v>110</v>
      </c>
      <c r="I28" s="116">
        <v>5.2777777777777701E-2</v>
      </c>
      <c r="J28" s="114" t="s">
        <v>117</v>
      </c>
      <c r="R28" s="115"/>
    </row>
    <row r="29" spans="1:18" s="85" customFormat="1" ht="14.25" x14ac:dyDescent="0.2">
      <c r="G29" s="116">
        <v>5.2789351851851803E-2</v>
      </c>
      <c r="H29" s="85" t="s">
        <v>110</v>
      </c>
      <c r="I29" s="116">
        <v>5.4166666666666703E-2</v>
      </c>
      <c r="J29" s="114" t="s">
        <v>118</v>
      </c>
      <c r="R29" s="115"/>
    </row>
    <row r="30" spans="1:18" s="85" customFormat="1" ht="14.25" x14ac:dyDescent="0.2">
      <c r="G30" s="116">
        <v>5.41782407407407E-2</v>
      </c>
      <c r="H30" s="85" t="s">
        <v>110</v>
      </c>
      <c r="I30" s="116">
        <v>5.5555555555555601E-2</v>
      </c>
      <c r="J30" s="114" t="s">
        <v>119</v>
      </c>
      <c r="R30" s="115"/>
    </row>
    <row r="31" spans="1:18" s="85" customFormat="1" ht="14.25" x14ac:dyDescent="0.2">
      <c r="G31" s="116">
        <v>5.5567129629629501E-2</v>
      </c>
      <c r="H31" s="85" t="s">
        <v>110</v>
      </c>
      <c r="I31" s="116">
        <v>5.6944444444444402E-2</v>
      </c>
      <c r="J31" s="114" t="s">
        <v>120</v>
      </c>
      <c r="R31" s="115"/>
    </row>
  </sheetData>
  <sheetProtection algorithmName="SHA-512" hashValue="24oiYZEK2uGKz3LbAumt9Iyenulw+dkO6DTbHNjQ6asEv7qMkPNZovYUbAYZNSOxuT1f42JBaX4Mo525NUTthQ==" saltValue="HqdgVeDCkiYTH3ex2qhP4g==" spinCount="100000" sheet="1" objects="1" scenarios="1" selectLockedCells="1" selectUnlockedCells="1"/>
  <sortState ref="A4:R18">
    <sortCondition descending="1" ref="Q4:Q18"/>
    <sortCondition descending="1" ref="N4:N18"/>
  </sortState>
  <mergeCells count="2">
    <mergeCell ref="A1:R1"/>
    <mergeCell ref="A2:R2"/>
  </mergeCells>
  <phoneticPr fontId="0" type="noConversion"/>
  <conditionalFormatting sqref="I3:I18">
    <cfRule type="cellIs" dxfId="3" priority="5" stopIfTrue="1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8" scale="93" orientation="landscape" horizontalDpi="429496729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B1" workbookViewId="0">
      <selection activeCell="D23" sqref="D23"/>
    </sheetView>
  </sheetViews>
  <sheetFormatPr baseColWidth="10" defaultRowHeight="12.75" x14ac:dyDescent="0.2"/>
  <sheetData>
    <row r="1" spans="1:18" s="72" customFormat="1" ht="39" x14ac:dyDescent="0.2">
      <c r="A1" s="65" t="s">
        <v>26</v>
      </c>
      <c r="B1" s="64" t="s">
        <v>47</v>
      </c>
      <c r="C1" s="64" t="s">
        <v>48</v>
      </c>
      <c r="D1" s="65" t="s">
        <v>5</v>
      </c>
      <c r="E1" s="65" t="s">
        <v>24</v>
      </c>
      <c r="F1" s="65" t="s">
        <v>20</v>
      </c>
      <c r="G1" s="66" t="s">
        <v>0</v>
      </c>
      <c r="H1" s="66" t="s">
        <v>2</v>
      </c>
      <c r="I1" s="67" t="s">
        <v>12</v>
      </c>
      <c r="J1" s="69" t="s">
        <v>15</v>
      </c>
      <c r="K1" s="67" t="s">
        <v>16</v>
      </c>
      <c r="L1" s="68" t="s">
        <v>21</v>
      </c>
      <c r="M1" s="66" t="s">
        <v>23</v>
      </c>
      <c r="N1" s="67" t="s">
        <v>19</v>
      </c>
      <c r="O1" s="66" t="s">
        <v>25</v>
      </c>
      <c r="P1" s="67" t="s">
        <v>22</v>
      </c>
      <c r="Q1" s="70" t="s">
        <v>27</v>
      </c>
      <c r="R1" s="71" t="s">
        <v>28</v>
      </c>
    </row>
    <row r="2" spans="1:18" ht="19.5" x14ac:dyDescent="0.2">
      <c r="A2" s="30">
        <v>5</v>
      </c>
      <c r="B2" s="29" t="s">
        <v>50</v>
      </c>
      <c r="C2" s="29" t="s">
        <v>63</v>
      </c>
      <c r="D2" s="30" t="s">
        <v>10</v>
      </c>
      <c r="E2" s="30">
        <v>69</v>
      </c>
      <c r="F2" s="30" t="s">
        <v>78</v>
      </c>
      <c r="G2" s="35">
        <v>9.7222222222222224E-3</v>
      </c>
      <c r="H2" s="36">
        <v>2.9409722222222223E-2</v>
      </c>
      <c r="I2" s="13">
        <v>0</v>
      </c>
      <c r="J2" s="39">
        <v>20</v>
      </c>
      <c r="K2" s="18">
        <v>20</v>
      </c>
      <c r="L2" s="20">
        <v>1.96875E-2</v>
      </c>
      <c r="M2" s="40"/>
      <c r="N2" s="22" t="s">
        <v>75</v>
      </c>
      <c r="O2" s="39"/>
      <c r="P2" s="23" t="s">
        <v>75</v>
      </c>
      <c r="Q2" s="26" t="e">
        <v>#VALUE!</v>
      </c>
      <c r="R2" s="63"/>
    </row>
    <row r="3" spans="1:18" ht="19.5" x14ac:dyDescent="0.2">
      <c r="A3" s="30">
        <v>3</v>
      </c>
      <c r="B3" s="29" t="s">
        <v>29</v>
      </c>
      <c r="C3" s="29" t="s">
        <v>74</v>
      </c>
      <c r="D3" s="30" t="s">
        <v>10</v>
      </c>
      <c r="E3" s="30">
        <v>69</v>
      </c>
      <c r="F3" s="30" t="s">
        <v>76</v>
      </c>
      <c r="G3" s="35">
        <v>1.6666666666666666E-2</v>
      </c>
      <c r="H3" s="36">
        <v>3.6388888888888887E-2</v>
      </c>
      <c r="I3" s="13">
        <v>0</v>
      </c>
      <c r="J3" s="39">
        <v>20</v>
      </c>
      <c r="K3" s="18">
        <v>20</v>
      </c>
      <c r="L3" s="20">
        <v>1.9722222222222221E-2</v>
      </c>
      <c r="M3" s="40"/>
      <c r="N3" s="22" t="s">
        <v>75</v>
      </c>
      <c r="O3" s="39"/>
      <c r="P3" s="23" t="s">
        <v>75</v>
      </c>
      <c r="Q3" s="26" t="e">
        <v>#VALUE!</v>
      </c>
      <c r="R3" s="63"/>
    </row>
    <row r="4" spans="1:18" ht="19.5" x14ac:dyDescent="0.2">
      <c r="A4" s="30">
        <v>4</v>
      </c>
      <c r="B4" s="29" t="s">
        <v>30</v>
      </c>
      <c r="C4" s="29" t="s">
        <v>62</v>
      </c>
      <c r="D4" s="30" t="s">
        <v>10</v>
      </c>
      <c r="E4" s="30">
        <v>69</v>
      </c>
      <c r="F4" s="30" t="s">
        <v>77</v>
      </c>
      <c r="G4" s="35">
        <v>2.361111111111111E-2</v>
      </c>
      <c r="H4" s="36">
        <v>5.7268518518518517E-2</v>
      </c>
      <c r="I4" s="13">
        <v>10</v>
      </c>
      <c r="J4" s="39">
        <v>18</v>
      </c>
      <c r="K4" s="18">
        <v>8</v>
      </c>
      <c r="L4" s="20">
        <v>3.3657407407407407E-2</v>
      </c>
      <c r="M4" s="40"/>
      <c r="N4" s="22" t="s">
        <v>75</v>
      </c>
      <c r="O4" s="39"/>
      <c r="P4" s="23" t="s">
        <v>75</v>
      </c>
      <c r="Q4" s="26" t="e">
        <v>#VALUE!</v>
      </c>
      <c r="R4" s="63"/>
    </row>
  </sheetData>
  <sortState ref="A2:L4">
    <sortCondition ref="L2:L4"/>
  </sortState>
  <conditionalFormatting sqref="I2:I4">
    <cfRule type="cellIs" dxfId="2" priority="1" stopIfTrue="1" operator="lessThan">
      <formula>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zoomScale="80" zoomScaleNormal="80" workbookViewId="0">
      <selection sqref="A1:R4"/>
    </sheetView>
  </sheetViews>
  <sheetFormatPr baseColWidth="10" defaultRowHeight="12.75" x14ac:dyDescent="0.2"/>
  <sheetData>
    <row r="1" spans="1:18" ht="39" x14ac:dyDescent="0.2">
      <c r="A1" s="30" t="s">
        <v>26</v>
      </c>
      <c r="B1" s="29" t="s">
        <v>47</v>
      </c>
      <c r="C1" s="29" t="s">
        <v>48</v>
      </c>
      <c r="D1" s="30" t="s">
        <v>5</v>
      </c>
      <c r="E1" s="30" t="s">
        <v>24</v>
      </c>
      <c r="F1" s="30" t="s">
        <v>20</v>
      </c>
      <c r="G1" s="34" t="s">
        <v>0</v>
      </c>
      <c r="H1" s="34" t="s">
        <v>2</v>
      </c>
      <c r="I1" s="12" t="s">
        <v>12</v>
      </c>
      <c r="J1" s="38" t="s">
        <v>15</v>
      </c>
      <c r="K1" s="17" t="s">
        <v>16</v>
      </c>
      <c r="L1" s="19" t="s">
        <v>21</v>
      </c>
      <c r="M1" s="34" t="s">
        <v>23</v>
      </c>
      <c r="N1" s="21" t="s">
        <v>19</v>
      </c>
      <c r="O1" s="34" t="s">
        <v>25</v>
      </c>
      <c r="P1" s="24" t="s">
        <v>22</v>
      </c>
      <c r="Q1" s="25" t="s">
        <v>27</v>
      </c>
      <c r="R1" s="62" t="s">
        <v>28</v>
      </c>
    </row>
    <row r="2" spans="1:18" ht="19.5" x14ac:dyDescent="0.2">
      <c r="A2" s="30">
        <v>3</v>
      </c>
      <c r="B2" s="29" t="s">
        <v>29</v>
      </c>
      <c r="C2" s="29" t="s">
        <v>74</v>
      </c>
      <c r="D2" s="30" t="s">
        <v>10</v>
      </c>
      <c r="E2" s="30">
        <v>69</v>
      </c>
      <c r="F2" s="30" t="s">
        <v>76</v>
      </c>
      <c r="G2" s="35">
        <v>1.6666666666666666E-2</v>
      </c>
      <c r="H2" s="36">
        <v>3.6388888888888887E-2</v>
      </c>
      <c r="I2" s="13">
        <v>0</v>
      </c>
      <c r="J2" s="39">
        <v>20</v>
      </c>
      <c r="K2" s="18">
        <v>20</v>
      </c>
      <c r="L2" s="20">
        <v>1.9722222222222221E-2</v>
      </c>
      <c r="M2" s="40">
        <v>2</v>
      </c>
      <c r="N2" s="22">
        <v>147</v>
      </c>
      <c r="O2" s="39">
        <v>1</v>
      </c>
      <c r="P2" s="23">
        <v>150</v>
      </c>
      <c r="Q2" s="26">
        <v>297</v>
      </c>
      <c r="R2" s="63">
        <v>1</v>
      </c>
    </row>
    <row r="3" spans="1:18" ht="19.5" x14ac:dyDescent="0.2">
      <c r="A3" s="30">
        <v>5</v>
      </c>
      <c r="B3" s="29" t="s">
        <v>50</v>
      </c>
      <c r="C3" s="29" t="s">
        <v>63</v>
      </c>
      <c r="D3" s="30" t="s">
        <v>10</v>
      </c>
      <c r="E3" s="30">
        <v>69</v>
      </c>
      <c r="F3" s="30" t="s">
        <v>78</v>
      </c>
      <c r="G3" s="35">
        <v>9.7222222222222224E-3</v>
      </c>
      <c r="H3" s="36">
        <v>2.9409722222222223E-2</v>
      </c>
      <c r="I3" s="13">
        <v>0</v>
      </c>
      <c r="J3" s="39">
        <v>20</v>
      </c>
      <c r="K3" s="18">
        <v>20</v>
      </c>
      <c r="L3" s="20">
        <v>1.96875E-2</v>
      </c>
      <c r="M3" s="40">
        <v>1</v>
      </c>
      <c r="N3" s="22">
        <v>150</v>
      </c>
      <c r="O3" s="39">
        <v>3</v>
      </c>
      <c r="P3" s="23">
        <v>144</v>
      </c>
      <c r="Q3" s="26">
        <v>294</v>
      </c>
      <c r="R3" s="63">
        <v>2</v>
      </c>
    </row>
    <row r="4" spans="1:18" ht="19.5" x14ac:dyDescent="0.2">
      <c r="A4" s="30">
        <v>4</v>
      </c>
      <c r="B4" s="29" t="s">
        <v>30</v>
      </c>
      <c r="C4" s="29" t="s">
        <v>62</v>
      </c>
      <c r="D4" s="30" t="s">
        <v>10</v>
      </c>
      <c r="E4" s="30">
        <v>69</v>
      </c>
      <c r="F4" s="30" t="s">
        <v>77</v>
      </c>
      <c r="G4" s="35">
        <v>2.361111111111111E-2</v>
      </c>
      <c r="H4" s="36">
        <v>5.7268518518518517E-2</v>
      </c>
      <c r="I4" s="13">
        <v>10</v>
      </c>
      <c r="J4" s="39">
        <v>18</v>
      </c>
      <c r="K4" s="18">
        <v>8</v>
      </c>
      <c r="L4" s="20">
        <v>3.3657407407407407E-2</v>
      </c>
      <c r="M4" s="40">
        <v>3</v>
      </c>
      <c r="N4" s="22">
        <v>144</v>
      </c>
      <c r="O4" s="39">
        <v>2</v>
      </c>
      <c r="P4" s="23">
        <v>147</v>
      </c>
      <c r="Q4" s="26">
        <v>291</v>
      </c>
      <c r="R4" s="63">
        <v>3</v>
      </c>
    </row>
  </sheetData>
  <sortState ref="A2:Q4">
    <sortCondition descending="1" ref="Q2:Q4"/>
  </sortState>
  <conditionalFormatting sqref="I2:I4">
    <cfRule type="cellIs" dxfId="1" priority="2" stopIfTrue="1" operator="lessThan">
      <formula>0</formula>
    </cfRule>
  </conditionalFormatting>
  <conditionalFormatting sqref="I2:I4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0"/>
  <sheetViews>
    <sheetView zoomScale="75" zoomScaleNormal="75" workbookViewId="0">
      <selection activeCell="I28" sqref="I28"/>
    </sheetView>
  </sheetViews>
  <sheetFormatPr baseColWidth="10" defaultColWidth="11.42578125" defaultRowHeight="12.75" x14ac:dyDescent="0.2"/>
  <cols>
    <col min="1" max="1" width="12" style="32" bestFit="1" customWidth="1"/>
    <col min="2" max="2" width="23.7109375" style="31" customWidth="1"/>
    <col min="3" max="3" width="17.85546875" style="31" customWidth="1"/>
    <col min="4" max="4" width="10.7109375" style="32" customWidth="1"/>
    <col min="5" max="5" width="8" style="33" bestFit="1" customWidth="1"/>
    <col min="6" max="6" width="24.28515625" style="32" bestFit="1" customWidth="1"/>
    <col min="7" max="7" width="12" style="14" customWidth="1"/>
    <col min="8" max="8" width="15.85546875" style="37" customWidth="1"/>
    <col min="9" max="9" width="15.140625" style="37" bestFit="1" customWidth="1"/>
    <col min="10" max="10" width="16.85546875" style="11" customWidth="1"/>
    <col min="11" max="11" width="10.5703125" style="4" customWidth="1"/>
    <col min="12" max="12" width="11.7109375" style="28" customWidth="1"/>
    <col min="13" max="13" width="12.42578125" style="37" customWidth="1"/>
    <col min="14" max="14" width="11.7109375" style="4" customWidth="1"/>
    <col min="15" max="15" width="17.42578125" style="4" bestFit="1" customWidth="1"/>
    <col min="16" max="16" width="8.85546875" style="37" bestFit="1" customWidth="1"/>
    <col min="17" max="17" width="10" style="4" bestFit="1" customWidth="1"/>
    <col min="18" max="18" width="9.5703125" style="37" bestFit="1" customWidth="1"/>
    <col min="19" max="19" width="9.85546875" style="4" bestFit="1" customWidth="1"/>
    <col min="20" max="20" width="13.140625" style="4" bestFit="1" customWidth="1"/>
    <col min="21" max="21" width="7.7109375" style="33" customWidth="1"/>
    <col min="22" max="16384" width="11.42578125" style="4"/>
  </cols>
  <sheetData>
    <row r="1" spans="1:21" ht="40.5" customHeight="1" x14ac:dyDescent="0.2">
      <c r="A1" s="30" t="s">
        <v>26</v>
      </c>
      <c r="B1" s="29" t="s">
        <v>47</v>
      </c>
      <c r="C1" s="29" t="s">
        <v>48</v>
      </c>
      <c r="D1" s="30" t="s">
        <v>5</v>
      </c>
      <c r="E1" s="30" t="s">
        <v>24</v>
      </c>
      <c r="F1" s="30" t="s">
        <v>20</v>
      </c>
      <c r="G1" s="15" t="s">
        <v>3</v>
      </c>
      <c r="H1" s="34" t="s">
        <v>0</v>
      </c>
      <c r="I1" s="34" t="s">
        <v>2</v>
      </c>
      <c r="J1" s="27" t="s">
        <v>13</v>
      </c>
      <c r="K1" s="41" t="s">
        <v>34</v>
      </c>
      <c r="L1" s="12" t="s">
        <v>12</v>
      </c>
      <c r="M1" s="38" t="s">
        <v>15</v>
      </c>
      <c r="N1" s="17" t="s">
        <v>16</v>
      </c>
      <c r="O1" s="19" t="s">
        <v>21</v>
      </c>
      <c r="P1" s="34" t="s">
        <v>23</v>
      </c>
      <c r="Q1" s="21" t="s">
        <v>19</v>
      </c>
      <c r="R1" s="34" t="s">
        <v>25</v>
      </c>
      <c r="S1" s="24" t="s">
        <v>22</v>
      </c>
      <c r="T1" s="25" t="s">
        <v>27</v>
      </c>
      <c r="U1" s="62" t="s">
        <v>28</v>
      </c>
    </row>
    <row r="2" spans="1:21" ht="19.5" x14ac:dyDescent="0.2">
      <c r="A2" s="30">
        <v>1</v>
      </c>
      <c r="B2" s="29" t="s">
        <v>49</v>
      </c>
      <c r="C2" s="29" t="s">
        <v>60</v>
      </c>
      <c r="D2" s="30" t="s">
        <v>11</v>
      </c>
      <c r="E2" s="30">
        <v>69</v>
      </c>
      <c r="F2" s="30" t="s">
        <v>76</v>
      </c>
      <c r="G2" s="16">
        <f t="shared" ref="G2" si="0">IF(A2&lt;&gt;"",VLOOKUP(D2,CaracRecherche,2,FALSE),"")</f>
        <v>2.0844907407407406E-2</v>
      </c>
      <c r="H2" s="35">
        <v>2.361111111111111E-2</v>
      </c>
      <c r="I2" s="36">
        <v>3.6435185185185189E-2</v>
      </c>
      <c r="J2" s="16">
        <f t="shared" ref="J2" si="1">IF(A2&lt;&gt;"",VLOOKUP(D2,CaracRecherche,3,FALSE),"")</f>
        <v>1.4004629629629629E-3</v>
      </c>
      <c r="K2" s="13">
        <f>IF(AND(A2&lt;&gt;"",H2&lt;&gt;"",I2&lt;&gt;""),ROUNDUP((I2-H2-G2)/J2,0),"")</f>
        <v>-6</v>
      </c>
      <c r="L2" s="13">
        <f>IF(K2&gt;0,K2)+IF(K2&lt;0,0)</f>
        <v>0</v>
      </c>
      <c r="M2" s="39">
        <v>10</v>
      </c>
      <c r="N2" s="18">
        <f t="shared" ref="N2:N12" si="2">M2-L2</f>
        <v>10</v>
      </c>
      <c r="O2" s="20">
        <f>I2-H2</f>
        <v>1.2824074074074078E-2</v>
      </c>
      <c r="P2" s="40"/>
      <c r="Q2" s="22" t="str">
        <f t="shared" ref="Q2:Q13" si="3">IF(P2&lt;&gt;"",VLOOKUP(P2,ClassementPoints,2,FALSE),"")</f>
        <v/>
      </c>
      <c r="R2" s="39"/>
      <c r="S2" s="23" t="str">
        <f t="shared" ref="S2:S13" si="4">IF(R2&lt;&gt;"",VLOOKUP(R2,PointXC,2,FALSE),"")</f>
        <v/>
      </c>
      <c r="T2" s="26" t="e">
        <f>S2+Q2</f>
        <v>#VALUE!</v>
      </c>
      <c r="U2" s="63">
        <v>1</v>
      </c>
    </row>
    <row r="3" spans="1:21" ht="19.5" x14ac:dyDescent="0.2">
      <c r="A3" s="30">
        <v>2</v>
      </c>
      <c r="B3" s="29" t="s">
        <v>91</v>
      </c>
      <c r="C3" s="29" t="s">
        <v>61</v>
      </c>
      <c r="D3" s="30" t="s">
        <v>11</v>
      </c>
      <c r="E3" s="30">
        <v>69</v>
      </c>
      <c r="F3" s="30" t="s">
        <v>76</v>
      </c>
      <c r="G3" s="16">
        <f t="shared" ref="G3:G23" si="5">IF(A3&lt;&gt;"",VLOOKUP(D3,CaracRecherche,2,FALSE),"")</f>
        <v>2.0844907407407406E-2</v>
      </c>
      <c r="H3" s="35">
        <v>9.7222222222222224E-3</v>
      </c>
      <c r="I3" s="36">
        <v>3.6435185185185189E-2</v>
      </c>
      <c r="J3" s="16">
        <f t="shared" ref="J3:J23" si="6">IF(A3&lt;&gt;"",VLOOKUP(D3,CaracRecherche,3,FALSE),"")</f>
        <v>1.4004629629629629E-3</v>
      </c>
      <c r="K3" s="13">
        <f t="shared" ref="K3:K16" si="7">IF(AND(A3&lt;&gt;"",H3&lt;&gt;"",I3&lt;&gt;""),ROUNDUP((I3-H3-G3)/J3,0),"")</f>
        <v>5</v>
      </c>
      <c r="L3" s="13">
        <f t="shared" ref="L3:L66" si="8">IF(K3&gt;0,K3)+IF(K3&lt;0,0)</f>
        <v>5</v>
      </c>
      <c r="M3" s="39">
        <v>12</v>
      </c>
      <c r="N3" s="18">
        <f t="shared" si="2"/>
        <v>7</v>
      </c>
      <c r="O3" s="20">
        <f t="shared" ref="O3:O13" si="9">I3-H3</f>
        <v>2.6712962962962966E-2</v>
      </c>
      <c r="P3" s="40"/>
      <c r="Q3" s="22" t="str">
        <f t="shared" si="3"/>
        <v/>
      </c>
      <c r="R3" s="39"/>
      <c r="S3" s="23" t="str">
        <f t="shared" si="4"/>
        <v/>
      </c>
      <c r="T3" s="26" t="e">
        <f t="shared" ref="T3:T13" si="10">S3+Q3</f>
        <v>#VALUE!</v>
      </c>
      <c r="U3" s="63">
        <v>2</v>
      </c>
    </row>
    <row r="4" spans="1:21" ht="19.5" x14ac:dyDescent="0.2">
      <c r="A4" s="30">
        <v>3</v>
      </c>
      <c r="B4" s="29" t="s">
        <v>92</v>
      </c>
      <c r="C4" s="29" t="s">
        <v>74</v>
      </c>
      <c r="D4" s="30" t="s">
        <v>10</v>
      </c>
      <c r="E4" s="30">
        <v>69</v>
      </c>
      <c r="F4" s="30" t="s">
        <v>76</v>
      </c>
      <c r="G4" s="16">
        <f t="shared" si="5"/>
        <v>2.4305555555555556E-2</v>
      </c>
      <c r="H4" s="35">
        <v>1.6666666666666666E-2</v>
      </c>
      <c r="I4" s="36">
        <v>3.6388888888888887E-2</v>
      </c>
      <c r="J4" s="16">
        <f t="shared" si="6"/>
        <v>1.3888888888888889E-3</v>
      </c>
      <c r="K4" s="13">
        <f t="shared" si="7"/>
        <v>-4</v>
      </c>
      <c r="L4" s="13">
        <f t="shared" si="8"/>
        <v>0</v>
      </c>
      <c r="M4" s="39">
        <v>20</v>
      </c>
      <c r="N4" s="18">
        <f t="shared" si="2"/>
        <v>20</v>
      </c>
      <c r="O4" s="20">
        <f t="shared" si="9"/>
        <v>1.9722222222222221E-2</v>
      </c>
      <c r="P4" s="40"/>
      <c r="Q4" s="22" t="str">
        <f t="shared" si="3"/>
        <v/>
      </c>
      <c r="R4" s="39"/>
      <c r="S4" s="23" t="str">
        <f t="shared" si="4"/>
        <v/>
      </c>
      <c r="T4" s="26" t="e">
        <f t="shared" si="10"/>
        <v>#VALUE!</v>
      </c>
      <c r="U4" s="63">
        <v>1</v>
      </c>
    </row>
    <row r="5" spans="1:21" ht="19.5" x14ac:dyDescent="0.2">
      <c r="A5" s="30">
        <v>4</v>
      </c>
      <c r="B5" s="29" t="s">
        <v>93</v>
      </c>
      <c r="C5" s="29" t="s">
        <v>62</v>
      </c>
      <c r="D5" s="30" t="s">
        <v>10</v>
      </c>
      <c r="E5" s="30">
        <v>69</v>
      </c>
      <c r="F5" s="30" t="s">
        <v>77</v>
      </c>
      <c r="G5" s="16">
        <f t="shared" si="5"/>
        <v>2.4305555555555556E-2</v>
      </c>
      <c r="H5" s="35">
        <v>2.361111111111111E-2</v>
      </c>
      <c r="I5" s="36">
        <v>5.7268518518518517E-2</v>
      </c>
      <c r="J5" s="16">
        <f t="shared" si="6"/>
        <v>1.3888888888888889E-3</v>
      </c>
      <c r="K5" s="13">
        <f t="shared" si="7"/>
        <v>7</v>
      </c>
      <c r="L5" s="13">
        <f t="shared" si="8"/>
        <v>7</v>
      </c>
      <c r="M5" s="39">
        <v>18</v>
      </c>
      <c r="N5" s="18">
        <f t="shared" si="2"/>
        <v>11</v>
      </c>
      <c r="O5" s="20">
        <f t="shared" si="9"/>
        <v>3.3657407407407407E-2</v>
      </c>
      <c r="P5" s="40"/>
      <c r="Q5" s="22" t="str">
        <f t="shared" si="3"/>
        <v/>
      </c>
      <c r="R5" s="39"/>
      <c r="S5" s="23" t="str">
        <f t="shared" si="4"/>
        <v/>
      </c>
      <c r="T5" s="26" t="e">
        <f t="shared" si="10"/>
        <v>#VALUE!</v>
      </c>
      <c r="U5" s="63">
        <v>3</v>
      </c>
    </row>
    <row r="6" spans="1:21" ht="19.5" x14ac:dyDescent="0.2">
      <c r="A6" s="30">
        <v>5</v>
      </c>
      <c r="B6" s="29" t="s">
        <v>50</v>
      </c>
      <c r="C6" s="29" t="s">
        <v>63</v>
      </c>
      <c r="D6" s="30" t="s">
        <v>10</v>
      </c>
      <c r="E6" s="30">
        <v>69</v>
      </c>
      <c r="F6" s="30" t="s">
        <v>78</v>
      </c>
      <c r="G6" s="16">
        <f t="shared" si="5"/>
        <v>2.4305555555555556E-2</v>
      </c>
      <c r="H6" s="35">
        <v>9.7222222222222224E-3</v>
      </c>
      <c r="I6" s="36">
        <v>2.9409722222222223E-2</v>
      </c>
      <c r="J6" s="16">
        <f t="shared" si="6"/>
        <v>1.3888888888888889E-3</v>
      </c>
      <c r="K6" s="13">
        <f t="shared" si="7"/>
        <v>-4</v>
      </c>
      <c r="L6" s="13">
        <f t="shared" si="8"/>
        <v>0</v>
      </c>
      <c r="M6" s="39">
        <v>20</v>
      </c>
      <c r="N6" s="18">
        <f t="shared" si="2"/>
        <v>20</v>
      </c>
      <c r="O6" s="20">
        <f t="shared" si="9"/>
        <v>1.96875E-2</v>
      </c>
      <c r="P6" s="40"/>
      <c r="Q6" s="22" t="str">
        <f t="shared" si="3"/>
        <v/>
      </c>
      <c r="R6" s="39"/>
      <c r="S6" s="23" t="str">
        <f t="shared" si="4"/>
        <v/>
      </c>
      <c r="T6" s="26" t="e">
        <f t="shared" si="10"/>
        <v>#VALUE!</v>
      </c>
      <c r="U6" s="63">
        <v>2</v>
      </c>
    </row>
    <row r="7" spans="1:21" ht="19.5" x14ac:dyDescent="0.2">
      <c r="A7" s="30">
        <v>6</v>
      </c>
      <c r="B7" s="29" t="s">
        <v>94</v>
      </c>
      <c r="C7" s="29" t="s">
        <v>64</v>
      </c>
      <c r="D7" s="30" t="s">
        <v>9</v>
      </c>
      <c r="E7" s="30">
        <v>69</v>
      </c>
      <c r="F7" s="30" t="s">
        <v>78</v>
      </c>
      <c r="G7" s="16">
        <f t="shared" si="5"/>
        <v>3.125E-2</v>
      </c>
      <c r="H7" s="35">
        <v>1.6666666666666666E-2</v>
      </c>
      <c r="I7" s="36">
        <v>5.7268518518518517E-2</v>
      </c>
      <c r="J7" s="16">
        <f t="shared" si="6"/>
        <v>1.4004629629629629E-3</v>
      </c>
      <c r="K7" s="13">
        <f t="shared" si="7"/>
        <v>7</v>
      </c>
      <c r="L7" s="13">
        <f t="shared" si="8"/>
        <v>7</v>
      </c>
      <c r="M7" s="39">
        <v>25</v>
      </c>
      <c r="N7" s="18">
        <f t="shared" si="2"/>
        <v>18</v>
      </c>
      <c r="O7" s="20">
        <f t="shared" si="9"/>
        <v>4.0601851851851847E-2</v>
      </c>
      <c r="P7" s="40"/>
      <c r="Q7" s="22" t="str">
        <f t="shared" si="3"/>
        <v/>
      </c>
      <c r="R7" s="39"/>
      <c r="S7" s="23" t="str">
        <f t="shared" si="4"/>
        <v/>
      </c>
      <c r="T7" s="26" t="e">
        <f t="shared" si="10"/>
        <v>#VALUE!</v>
      </c>
      <c r="U7" s="63"/>
    </row>
    <row r="8" spans="1:21" ht="19.5" x14ac:dyDescent="0.2">
      <c r="A8" s="30">
        <v>7</v>
      </c>
      <c r="B8" s="29" t="s">
        <v>31</v>
      </c>
      <c r="C8" s="29" t="s">
        <v>65</v>
      </c>
      <c r="D8" s="30" t="s">
        <v>9</v>
      </c>
      <c r="E8" s="30">
        <v>69</v>
      </c>
      <c r="F8" s="30" t="s">
        <v>78</v>
      </c>
      <c r="G8" s="16">
        <f t="shared" si="5"/>
        <v>3.125E-2</v>
      </c>
      <c r="H8" s="35">
        <v>2.7777777777777779E-3</v>
      </c>
      <c r="I8" s="36">
        <v>3.4351851851851849E-2</v>
      </c>
      <c r="J8" s="16">
        <f t="shared" si="6"/>
        <v>1.4004629629629629E-3</v>
      </c>
      <c r="K8" s="13">
        <f t="shared" si="7"/>
        <v>1</v>
      </c>
      <c r="L8" s="13">
        <f t="shared" si="8"/>
        <v>1</v>
      </c>
      <c r="M8" s="39">
        <v>32</v>
      </c>
      <c r="N8" s="18">
        <f t="shared" si="2"/>
        <v>31</v>
      </c>
      <c r="O8" s="20">
        <f t="shared" si="9"/>
        <v>3.1574074074074074E-2</v>
      </c>
      <c r="P8" s="40"/>
      <c r="Q8" s="22" t="str">
        <f t="shared" si="3"/>
        <v/>
      </c>
      <c r="R8" s="39"/>
      <c r="S8" s="23" t="str">
        <f t="shared" si="4"/>
        <v/>
      </c>
      <c r="T8" s="26" t="e">
        <f t="shared" si="10"/>
        <v>#VALUE!</v>
      </c>
      <c r="U8" s="63"/>
    </row>
    <row r="9" spans="1:21" ht="19.5" x14ac:dyDescent="0.2">
      <c r="A9" s="30">
        <v>8</v>
      </c>
      <c r="B9" s="29" t="s">
        <v>51</v>
      </c>
      <c r="C9" s="29" t="s">
        <v>66</v>
      </c>
      <c r="D9" s="30" t="s">
        <v>9</v>
      </c>
      <c r="E9" s="30">
        <v>69</v>
      </c>
      <c r="F9" s="30" t="s">
        <v>78</v>
      </c>
      <c r="G9" s="16">
        <f t="shared" si="5"/>
        <v>3.125E-2</v>
      </c>
      <c r="H9" s="35">
        <v>2.0949074074074075E-2</v>
      </c>
      <c r="I9" s="36">
        <v>5.2407407407407403E-2</v>
      </c>
      <c r="J9" s="16">
        <f t="shared" si="6"/>
        <v>1.4004629629629629E-3</v>
      </c>
      <c r="K9" s="13">
        <f t="shared" si="7"/>
        <v>1</v>
      </c>
      <c r="L9" s="13">
        <f t="shared" si="8"/>
        <v>1</v>
      </c>
      <c r="M9" s="39">
        <v>34</v>
      </c>
      <c r="N9" s="18">
        <f t="shared" si="2"/>
        <v>33</v>
      </c>
      <c r="O9" s="20">
        <f t="shared" si="9"/>
        <v>3.1458333333333324E-2</v>
      </c>
      <c r="P9" s="40"/>
      <c r="Q9" s="22" t="str">
        <f t="shared" si="3"/>
        <v/>
      </c>
      <c r="R9" s="39"/>
      <c r="S9" s="23" t="str">
        <f t="shared" si="4"/>
        <v/>
      </c>
      <c r="T9" s="26" t="e">
        <f t="shared" si="10"/>
        <v>#VALUE!</v>
      </c>
      <c r="U9" s="63"/>
    </row>
    <row r="10" spans="1:21" ht="19.5" x14ac:dyDescent="0.2">
      <c r="A10" s="30">
        <v>9</v>
      </c>
      <c r="B10" s="29" t="s">
        <v>32</v>
      </c>
      <c r="C10" s="29" t="s">
        <v>67</v>
      </c>
      <c r="D10" s="30" t="s">
        <v>8</v>
      </c>
      <c r="E10" s="30">
        <v>69</v>
      </c>
      <c r="F10" s="30" t="s">
        <v>78</v>
      </c>
      <c r="G10" s="16">
        <f t="shared" si="5"/>
        <v>3.8194444444444441E-2</v>
      </c>
      <c r="H10" s="35">
        <v>2.3842592592592596E-2</v>
      </c>
      <c r="I10" s="36">
        <v>6.4212962962962958E-2</v>
      </c>
      <c r="J10" s="16">
        <f t="shared" si="6"/>
        <v>1.3888888888888889E-3</v>
      </c>
      <c r="K10" s="13">
        <f t="shared" si="7"/>
        <v>2</v>
      </c>
      <c r="L10" s="13">
        <f t="shared" si="8"/>
        <v>2</v>
      </c>
      <c r="M10" s="39">
        <v>30</v>
      </c>
      <c r="N10" s="18">
        <f t="shared" si="2"/>
        <v>28</v>
      </c>
      <c r="O10" s="20">
        <f t="shared" si="9"/>
        <v>4.0370370370370362E-2</v>
      </c>
      <c r="P10" s="40"/>
      <c r="Q10" s="22" t="str">
        <f t="shared" si="3"/>
        <v/>
      </c>
      <c r="R10" s="39"/>
      <c r="S10" s="23" t="str">
        <f t="shared" si="4"/>
        <v/>
      </c>
      <c r="T10" s="26" t="e">
        <f t="shared" si="10"/>
        <v>#VALUE!</v>
      </c>
      <c r="U10" s="63"/>
    </row>
    <row r="11" spans="1:21" ht="19.5" x14ac:dyDescent="0.2">
      <c r="A11" s="30">
        <v>10</v>
      </c>
      <c r="B11" s="29" t="s">
        <v>52</v>
      </c>
      <c r="C11" s="29" t="s">
        <v>68</v>
      </c>
      <c r="D11" s="30" t="s">
        <v>8</v>
      </c>
      <c r="E11" s="30">
        <v>69</v>
      </c>
      <c r="F11" s="30" t="s">
        <v>78</v>
      </c>
      <c r="G11" s="16">
        <f t="shared" si="5"/>
        <v>3.8194444444444441E-2</v>
      </c>
      <c r="H11" s="35">
        <v>2.361111111111111E-2</v>
      </c>
      <c r="I11" s="36">
        <v>5.7268518518518517E-2</v>
      </c>
      <c r="J11" s="16">
        <f t="shared" si="6"/>
        <v>1.3888888888888889E-3</v>
      </c>
      <c r="K11" s="13">
        <f t="shared" si="7"/>
        <v>-4</v>
      </c>
      <c r="L11" s="13">
        <f t="shared" si="8"/>
        <v>0</v>
      </c>
      <c r="M11" s="39">
        <v>30</v>
      </c>
      <c r="N11" s="18">
        <f t="shared" si="2"/>
        <v>30</v>
      </c>
      <c r="O11" s="20">
        <f t="shared" si="9"/>
        <v>3.3657407407407407E-2</v>
      </c>
      <c r="P11" s="40"/>
      <c r="Q11" s="22" t="str">
        <f t="shared" si="3"/>
        <v/>
      </c>
      <c r="R11" s="39"/>
      <c r="S11" s="23" t="str">
        <f t="shared" si="4"/>
        <v/>
      </c>
      <c r="T11" s="26" t="e">
        <f t="shared" si="10"/>
        <v>#VALUE!</v>
      </c>
      <c r="U11" s="63"/>
    </row>
    <row r="12" spans="1:21" ht="19.5" x14ac:dyDescent="0.2">
      <c r="A12" s="30">
        <v>11</v>
      </c>
      <c r="B12" s="29" t="s">
        <v>33</v>
      </c>
      <c r="C12" s="29" t="s">
        <v>69</v>
      </c>
      <c r="D12" s="30" t="s">
        <v>8</v>
      </c>
      <c r="E12" s="30">
        <v>69</v>
      </c>
      <c r="F12" s="30" t="s">
        <v>78</v>
      </c>
      <c r="G12" s="16">
        <f t="shared" si="5"/>
        <v>3.8194444444444441E-2</v>
      </c>
      <c r="H12" s="35">
        <v>2.361111111111111E-2</v>
      </c>
      <c r="I12" s="36">
        <v>6.4212962962962958E-2</v>
      </c>
      <c r="J12" s="16">
        <f t="shared" si="6"/>
        <v>1.3888888888888889E-3</v>
      </c>
      <c r="K12" s="13">
        <f t="shared" si="7"/>
        <v>2</v>
      </c>
      <c r="L12" s="13">
        <f t="shared" si="8"/>
        <v>2</v>
      </c>
      <c r="M12" s="39">
        <v>30</v>
      </c>
      <c r="N12" s="18">
        <f t="shared" si="2"/>
        <v>28</v>
      </c>
      <c r="O12" s="20">
        <f t="shared" si="9"/>
        <v>4.0601851851851847E-2</v>
      </c>
      <c r="P12" s="40"/>
      <c r="Q12" s="22" t="str">
        <f t="shared" si="3"/>
        <v/>
      </c>
      <c r="R12" s="39"/>
      <c r="S12" s="23" t="str">
        <f t="shared" si="4"/>
        <v/>
      </c>
      <c r="T12" s="26" t="e">
        <f t="shared" si="10"/>
        <v>#VALUE!</v>
      </c>
      <c r="U12" s="63"/>
    </row>
    <row r="13" spans="1:21" ht="19.5" x14ac:dyDescent="0.2">
      <c r="A13" s="30">
        <v>12</v>
      </c>
      <c r="B13" s="29" t="s">
        <v>53</v>
      </c>
      <c r="C13" s="29" t="s">
        <v>70</v>
      </c>
      <c r="D13" s="30" t="s">
        <v>7</v>
      </c>
      <c r="E13" s="30">
        <v>69</v>
      </c>
      <c r="F13" s="30" t="s">
        <v>77</v>
      </c>
      <c r="G13" s="16">
        <f t="shared" si="5"/>
        <v>4.1678240740740745E-2</v>
      </c>
      <c r="H13" s="35">
        <v>2.361111111111111E-2</v>
      </c>
      <c r="I13" s="36">
        <v>7.8101851851851853E-2</v>
      </c>
      <c r="J13" s="16">
        <f t="shared" si="6"/>
        <v>1.3888888888888889E-3</v>
      </c>
      <c r="K13" s="13">
        <f t="shared" si="7"/>
        <v>10</v>
      </c>
      <c r="L13" s="13">
        <f t="shared" si="8"/>
        <v>10</v>
      </c>
      <c r="M13" s="39">
        <v>30</v>
      </c>
      <c r="N13" s="18">
        <f>M13-L13</f>
        <v>20</v>
      </c>
      <c r="O13" s="20">
        <f t="shared" si="9"/>
        <v>5.4490740740740742E-2</v>
      </c>
      <c r="P13" s="40"/>
      <c r="Q13" s="22" t="str">
        <f t="shared" si="3"/>
        <v/>
      </c>
      <c r="R13" s="39"/>
      <c r="S13" s="23" t="str">
        <f t="shared" si="4"/>
        <v/>
      </c>
      <c r="T13" s="26" t="e">
        <f t="shared" si="10"/>
        <v>#VALUE!</v>
      </c>
      <c r="U13" s="63"/>
    </row>
    <row r="14" spans="1:21" ht="19.5" x14ac:dyDescent="0.2">
      <c r="A14" s="30">
        <v>13</v>
      </c>
      <c r="B14" s="29" t="s">
        <v>54</v>
      </c>
      <c r="C14" s="29" t="s">
        <v>71</v>
      </c>
      <c r="D14" s="30" t="s">
        <v>7</v>
      </c>
      <c r="E14" s="30">
        <v>69</v>
      </c>
      <c r="F14" s="30" t="s">
        <v>77</v>
      </c>
      <c r="G14" s="16">
        <f t="shared" si="5"/>
        <v>4.1678240740740745E-2</v>
      </c>
      <c r="H14" s="35">
        <v>2.361111111111111E-2</v>
      </c>
      <c r="I14" s="36">
        <v>6.5277777777777782E-2</v>
      </c>
      <c r="J14" s="16">
        <f t="shared" si="6"/>
        <v>1.3888888888888889E-3</v>
      </c>
      <c r="K14" s="13">
        <f t="shared" si="7"/>
        <v>-1</v>
      </c>
      <c r="L14" s="13">
        <f t="shared" si="8"/>
        <v>0</v>
      </c>
      <c r="M14" s="39">
        <v>32</v>
      </c>
      <c r="N14" s="18">
        <f>M14-L14</f>
        <v>32</v>
      </c>
      <c r="O14" s="20">
        <f t="shared" ref="O14:O108" si="11">I14-H14</f>
        <v>4.1666666666666671E-2</v>
      </c>
      <c r="P14" s="40"/>
      <c r="Q14" s="22" t="str">
        <f t="shared" ref="Q14:Q50" si="12">IF(P14&lt;&gt;"",VLOOKUP(P14,ClassementPoints,2,FALSE),"")</f>
        <v/>
      </c>
      <c r="R14" s="39"/>
      <c r="S14" s="23" t="str">
        <f t="shared" ref="S14:S108" si="13">IF(R14&lt;&gt;"",VLOOKUP(R14,PointXC,2,FALSE),"")</f>
        <v/>
      </c>
      <c r="T14" s="26" t="e">
        <f t="shared" ref="T14:T108" si="14">S14+Q14</f>
        <v>#VALUE!</v>
      </c>
      <c r="U14" s="63"/>
    </row>
    <row r="15" spans="1:21" ht="19.5" x14ac:dyDescent="0.2">
      <c r="A15" s="30">
        <v>14</v>
      </c>
      <c r="B15" s="29" t="s">
        <v>55</v>
      </c>
      <c r="C15" s="29" t="s">
        <v>72</v>
      </c>
      <c r="D15" s="30" t="s">
        <v>7</v>
      </c>
      <c r="E15" s="30">
        <v>69</v>
      </c>
      <c r="F15" s="30" t="s">
        <v>77</v>
      </c>
      <c r="G15" s="16">
        <f t="shared" si="5"/>
        <v>4.1678240740740745E-2</v>
      </c>
      <c r="H15" s="35">
        <v>3.7499999999999999E-2</v>
      </c>
      <c r="I15" s="36">
        <v>7.8101851851851853E-2</v>
      </c>
      <c r="J15" s="16">
        <f t="shared" si="6"/>
        <v>1.3888888888888889E-3</v>
      </c>
      <c r="K15" s="13">
        <f t="shared" si="7"/>
        <v>-1</v>
      </c>
      <c r="L15" s="13">
        <f t="shared" si="8"/>
        <v>0</v>
      </c>
      <c r="M15" s="39">
        <v>30</v>
      </c>
      <c r="N15" s="18">
        <f>M15-L15</f>
        <v>30</v>
      </c>
      <c r="O15" s="20">
        <f t="shared" si="11"/>
        <v>4.0601851851851854E-2</v>
      </c>
      <c r="P15" s="40"/>
      <c r="Q15" s="22" t="str">
        <f t="shared" si="12"/>
        <v/>
      </c>
      <c r="R15" s="39"/>
      <c r="S15" s="23" t="str">
        <f t="shared" si="13"/>
        <v/>
      </c>
      <c r="T15" s="26" t="e">
        <f t="shared" si="14"/>
        <v>#VALUE!</v>
      </c>
      <c r="U15" s="63"/>
    </row>
    <row r="16" spans="1:21" ht="19.5" x14ac:dyDescent="0.2">
      <c r="A16" s="30">
        <v>15</v>
      </c>
      <c r="B16" s="29" t="s">
        <v>55</v>
      </c>
      <c r="C16" s="29" t="s">
        <v>90</v>
      </c>
      <c r="D16" s="30" t="s">
        <v>8</v>
      </c>
      <c r="E16" s="30">
        <v>70</v>
      </c>
      <c r="F16" s="30" t="s">
        <v>77</v>
      </c>
      <c r="G16" s="16">
        <f t="shared" si="5"/>
        <v>3.8194444444444441E-2</v>
      </c>
      <c r="H16" s="35">
        <v>1.1805555555555555E-2</v>
      </c>
      <c r="I16" s="36">
        <v>4.1319444444444443E-2</v>
      </c>
      <c r="J16" s="16">
        <f t="shared" si="6"/>
        <v>1.3888888888888889E-3</v>
      </c>
      <c r="K16" s="13">
        <f t="shared" si="7"/>
        <v>-7</v>
      </c>
      <c r="L16" s="13">
        <f t="shared" si="8"/>
        <v>0</v>
      </c>
      <c r="M16" s="39"/>
      <c r="N16" s="18">
        <f t="shared" ref="N16:N79" si="15">M16-L16</f>
        <v>0</v>
      </c>
      <c r="O16" s="20">
        <f t="shared" si="11"/>
        <v>2.9513888888888888E-2</v>
      </c>
      <c r="P16" s="40"/>
      <c r="Q16" s="22" t="str">
        <f t="shared" si="12"/>
        <v/>
      </c>
      <c r="R16" s="39"/>
      <c r="S16" s="23" t="str">
        <f t="shared" si="13"/>
        <v/>
      </c>
      <c r="T16" s="26" t="e">
        <f t="shared" si="14"/>
        <v>#VALUE!</v>
      </c>
      <c r="U16" s="63"/>
    </row>
    <row r="17" spans="1:21" ht="19.5" x14ac:dyDescent="0.2">
      <c r="A17" s="30"/>
      <c r="B17" s="29"/>
      <c r="C17" s="29"/>
      <c r="D17" s="30"/>
      <c r="E17" s="30"/>
      <c r="F17" s="30"/>
      <c r="G17" s="16" t="str">
        <f t="shared" si="5"/>
        <v/>
      </c>
      <c r="H17" s="35"/>
      <c r="I17" s="36"/>
      <c r="J17" s="16" t="str">
        <f t="shared" si="6"/>
        <v/>
      </c>
      <c r="K17" s="13" t="str">
        <f t="shared" ref="K17:K25" si="16">IF(AND(A9&lt;&gt;"",H17&lt;&gt;"",I17&lt;&gt;""),ROUNDUP((I17-H17-G17)/J17,0),"")</f>
        <v/>
      </c>
      <c r="L17" s="13" t="e">
        <f t="shared" si="8"/>
        <v>#VALUE!</v>
      </c>
      <c r="M17" s="39"/>
      <c r="N17" s="18" t="e">
        <f t="shared" si="15"/>
        <v>#VALUE!</v>
      </c>
      <c r="O17" s="20">
        <f t="shared" si="11"/>
        <v>0</v>
      </c>
      <c r="P17" s="40"/>
      <c r="Q17" s="22" t="str">
        <f t="shared" si="12"/>
        <v/>
      </c>
      <c r="R17" s="39"/>
      <c r="S17" s="23" t="str">
        <f t="shared" si="13"/>
        <v/>
      </c>
      <c r="T17" s="26" t="e">
        <f t="shared" si="14"/>
        <v>#VALUE!</v>
      </c>
      <c r="U17" s="63"/>
    </row>
    <row r="18" spans="1:21" ht="19.5" x14ac:dyDescent="0.2">
      <c r="A18" s="30"/>
      <c r="B18" s="29"/>
      <c r="C18" s="29"/>
      <c r="D18" s="30"/>
      <c r="E18" s="30"/>
      <c r="F18" s="30"/>
      <c r="G18" s="16" t="str">
        <f t="shared" si="5"/>
        <v/>
      </c>
      <c r="H18" s="35"/>
      <c r="I18" s="36"/>
      <c r="J18" s="16" t="str">
        <f t="shared" si="6"/>
        <v/>
      </c>
      <c r="K18" s="13" t="str">
        <f t="shared" si="16"/>
        <v/>
      </c>
      <c r="L18" s="13" t="e">
        <f t="shared" si="8"/>
        <v>#VALUE!</v>
      </c>
      <c r="M18" s="39"/>
      <c r="N18" s="18" t="e">
        <f t="shared" si="15"/>
        <v>#VALUE!</v>
      </c>
      <c r="O18" s="20">
        <f t="shared" si="11"/>
        <v>0</v>
      </c>
      <c r="P18" s="40"/>
      <c r="Q18" s="22" t="str">
        <f t="shared" si="12"/>
        <v/>
      </c>
      <c r="R18" s="39"/>
      <c r="S18" s="23" t="str">
        <f t="shared" si="13"/>
        <v/>
      </c>
      <c r="T18" s="26" t="e">
        <f t="shared" si="14"/>
        <v>#VALUE!</v>
      </c>
      <c r="U18" s="63"/>
    </row>
    <row r="19" spans="1:21" ht="19.5" x14ac:dyDescent="0.2">
      <c r="A19" s="30"/>
      <c r="B19" s="29"/>
      <c r="C19" s="29"/>
      <c r="D19" s="30"/>
      <c r="E19" s="30"/>
      <c r="F19" s="30"/>
      <c r="G19" s="16" t="str">
        <f t="shared" si="5"/>
        <v/>
      </c>
      <c r="H19" s="35"/>
      <c r="I19" s="36"/>
      <c r="J19" s="16" t="str">
        <f t="shared" si="6"/>
        <v/>
      </c>
      <c r="K19" s="13" t="str">
        <f t="shared" si="16"/>
        <v/>
      </c>
      <c r="L19" s="13" t="e">
        <f t="shared" si="8"/>
        <v>#VALUE!</v>
      </c>
      <c r="M19" s="39"/>
      <c r="N19" s="18" t="e">
        <f t="shared" si="15"/>
        <v>#VALUE!</v>
      </c>
      <c r="O19" s="20">
        <f t="shared" si="11"/>
        <v>0</v>
      </c>
      <c r="P19" s="40"/>
      <c r="Q19" s="22" t="str">
        <f t="shared" si="12"/>
        <v/>
      </c>
      <c r="R19" s="39"/>
      <c r="S19" s="23" t="str">
        <f t="shared" si="13"/>
        <v/>
      </c>
      <c r="T19" s="26" t="e">
        <f t="shared" si="14"/>
        <v>#VALUE!</v>
      </c>
      <c r="U19" s="63"/>
    </row>
    <row r="20" spans="1:21" ht="19.5" x14ac:dyDescent="0.2">
      <c r="A20" s="30"/>
      <c r="B20" s="29"/>
      <c r="C20" s="29"/>
      <c r="D20" s="80"/>
      <c r="E20" s="30"/>
      <c r="F20" s="30"/>
      <c r="G20" s="16" t="str">
        <f t="shared" si="5"/>
        <v/>
      </c>
      <c r="H20" s="35"/>
      <c r="I20" s="36"/>
      <c r="J20" s="16" t="str">
        <f t="shared" si="6"/>
        <v/>
      </c>
      <c r="K20" s="13" t="str">
        <f t="shared" si="16"/>
        <v/>
      </c>
      <c r="L20" s="13" t="e">
        <f t="shared" si="8"/>
        <v>#VALUE!</v>
      </c>
      <c r="M20" s="39"/>
      <c r="N20" s="18" t="e">
        <f t="shared" si="15"/>
        <v>#VALUE!</v>
      </c>
      <c r="O20" s="20">
        <f t="shared" si="11"/>
        <v>0</v>
      </c>
      <c r="P20" s="40"/>
      <c r="Q20" s="22" t="str">
        <f t="shared" si="12"/>
        <v/>
      </c>
      <c r="R20" s="39"/>
      <c r="S20" s="23" t="str">
        <f t="shared" si="13"/>
        <v/>
      </c>
      <c r="T20" s="26" t="e">
        <f t="shared" si="14"/>
        <v>#VALUE!</v>
      </c>
      <c r="U20" s="63"/>
    </row>
    <row r="21" spans="1:21" ht="19.5" x14ac:dyDescent="0.2">
      <c r="A21" s="30"/>
      <c r="B21" s="29"/>
      <c r="C21" s="29"/>
      <c r="D21" s="30"/>
      <c r="E21" s="30"/>
      <c r="F21" s="30"/>
      <c r="G21" s="16" t="str">
        <f t="shared" si="5"/>
        <v/>
      </c>
      <c r="H21" s="35"/>
      <c r="I21" s="36"/>
      <c r="J21" s="16" t="str">
        <f t="shared" si="6"/>
        <v/>
      </c>
      <c r="K21" s="13" t="str">
        <f t="shared" si="16"/>
        <v/>
      </c>
      <c r="L21" s="13" t="e">
        <f t="shared" si="8"/>
        <v>#VALUE!</v>
      </c>
      <c r="M21" s="39"/>
      <c r="N21" s="18" t="e">
        <f t="shared" si="15"/>
        <v>#VALUE!</v>
      </c>
      <c r="O21" s="20">
        <f t="shared" si="11"/>
        <v>0</v>
      </c>
      <c r="P21" s="40"/>
      <c r="Q21" s="22" t="str">
        <f t="shared" si="12"/>
        <v/>
      </c>
      <c r="R21" s="39"/>
      <c r="S21" s="23" t="str">
        <f t="shared" si="13"/>
        <v/>
      </c>
      <c r="T21" s="26" t="e">
        <f t="shared" si="14"/>
        <v>#VALUE!</v>
      </c>
      <c r="U21" s="63"/>
    </row>
    <row r="22" spans="1:21" ht="19.5" x14ac:dyDescent="0.2">
      <c r="A22" s="30"/>
      <c r="B22" s="29"/>
      <c r="C22" s="29"/>
      <c r="D22" s="30"/>
      <c r="E22" s="30"/>
      <c r="F22" s="30"/>
      <c r="G22" s="16" t="str">
        <f t="shared" si="5"/>
        <v/>
      </c>
      <c r="H22" s="35"/>
      <c r="I22" s="36"/>
      <c r="J22" s="16" t="str">
        <f t="shared" si="6"/>
        <v/>
      </c>
      <c r="K22" s="13" t="str">
        <f t="shared" si="16"/>
        <v/>
      </c>
      <c r="L22" s="13" t="e">
        <f t="shared" si="8"/>
        <v>#VALUE!</v>
      </c>
      <c r="M22" s="39"/>
      <c r="N22" s="18" t="e">
        <f t="shared" si="15"/>
        <v>#VALUE!</v>
      </c>
      <c r="O22" s="20">
        <f t="shared" si="11"/>
        <v>0</v>
      </c>
      <c r="P22" s="40"/>
      <c r="Q22" s="22" t="str">
        <f t="shared" si="12"/>
        <v/>
      </c>
      <c r="R22" s="39"/>
      <c r="S22" s="23" t="str">
        <f t="shared" si="13"/>
        <v/>
      </c>
      <c r="T22" s="26" t="e">
        <f t="shared" si="14"/>
        <v>#VALUE!</v>
      </c>
      <c r="U22" s="63"/>
    </row>
    <row r="23" spans="1:21" ht="19.5" x14ac:dyDescent="0.2">
      <c r="A23" s="30"/>
      <c r="B23" s="29"/>
      <c r="C23" s="29"/>
      <c r="D23" s="30"/>
      <c r="E23" s="30"/>
      <c r="F23" s="30"/>
      <c r="G23" s="16" t="str">
        <f t="shared" si="5"/>
        <v/>
      </c>
      <c r="H23" s="35"/>
      <c r="I23" s="36"/>
      <c r="J23" s="16" t="str">
        <f t="shared" si="6"/>
        <v/>
      </c>
      <c r="K23" s="13" t="str">
        <f t="shared" si="16"/>
        <v/>
      </c>
      <c r="L23" s="13" t="e">
        <f t="shared" si="8"/>
        <v>#VALUE!</v>
      </c>
      <c r="M23" s="39"/>
      <c r="N23" s="18" t="e">
        <f t="shared" si="15"/>
        <v>#VALUE!</v>
      </c>
      <c r="O23" s="20">
        <f t="shared" si="11"/>
        <v>0</v>
      </c>
      <c r="P23" s="40"/>
      <c r="Q23" s="22" t="str">
        <f t="shared" si="12"/>
        <v/>
      </c>
      <c r="R23" s="39"/>
      <c r="S23" s="23" t="str">
        <f t="shared" si="13"/>
        <v/>
      </c>
      <c r="T23" s="26" t="e">
        <f t="shared" si="14"/>
        <v>#VALUE!</v>
      </c>
      <c r="U23" s="63"/>
    </row>
    <row r="24" spans="1:21" ht="19.5" x14ac:dyDescent="0.2">
      <c r="A24" s="30"/>
      <c r="B24" s="29"/>
      <c r="C24" s="29"/>
      <c r="D24" s="30"/>
      <c r="E24" s="30"/>
      <c r="F24" s="30"/>
      <c r="G24" s="16"/>
      <c r="H24" s="35"/>
      <c r="I24" s="36"/>
      <c r="J24" s="16"/>
      <c r="K24" s="13" t="str">
        <f t="shared" si="16"/>
        <v/>
      </c>
      <c r="L24" s="13" t="e">
        <f t="shared" si="8"/>
        <v>#VALUE!</v>
      </c>
      <c r="M24" s="39"/>
      <c r="N24" s="18" t="e">
        <f t="shared" si="15"/>
        <v>#VALUE!</v>
      </c>
      <c r="O24" s="20">
        <f t="shared" si="11"/>
        <v>0</v>
      </c>
      <c r="P24" s="40"/>
      <c r="Q24" s="22" t="str">
        <f t="shared" si="12"/>
        <v/>
      </c>
      <c r="R24" s="39"/>
      <c r="S24" s="23" t="str">
        <f t="shared" si="13"/>
        <v/>
      </c>
      <c r="T24" s="26" t="e">
        <f t="shared" si="14"/>
        <v>#VALUE!</v>
      </c>
      <c r="U24" s="63"/>
    </row>
    <row r="25" spans="1:21" ht="19.5" x14ac:dyDescent="0.2">
      <c r="A25" s="30"/>
      <c r="B25" s="29"/>
      <c r="C25" s="29"/>
      <c r="D25" s="30"/>
      <c r="E25" s="30"/>
      <c r="F25" s="30"/>
      <c r="G25" s="16" t="str">
        <f t="shared" ref="G25:G32" si="17">IF(A17&lt;&gt;"",VLOOKUP(D25,CaracRecherche,2,FALSE),"")</f>
        <v/>
      </c>
      <c r="H25" s="35"/>
      <c r="I25" s="36"/>
      <c r="J25" s="16" t="str">
        <f t="shared" ref="J25:J32" si="18">IF(A17&lt;&gt;"",VLOOKUP(D25,CaracRecherche,3,FALSE),"")</f>
        <v/>
      </c>
      <c r="K25" s="13" t="str">
        <f t="shared" si="16"/>
        <v/>
      </c>
      <c r="L25" s="13" t="e">
        <f t="shared" si="8"/>
        <v>#VALUE!</v>
      </c>
      <c r="M25" s="39"/>
      <c r="N25" s="18" t="e">
        <f t="shared" si="15"/>
        <v>#VALUE!</v>
      </c>
      <c r="O25" s="20">
        <f t="shared" si="11"/>
        <v>0</v>
      </c>
      <c r="P25" s="40"/>
      <c r="Q25" s="22" t="str">
        <f t="shared" si="12"/>
        <v/>
      </c>
      <c r="R25" s="39"/>
      <c r="S25" s="23" t="str">
        <f t="shared" si="13"/>
        <v/>
      </c>
      <c r="T25" s="26" t="e">
        <f t="shared" si="14"/>
        <v>#VALUE!</v>
      </c>
      <c r="U25" s="63"/>
    </row>
    <row r="26" spans="1:21" ht="19.5" x14ac:dyDescent="0.2">
      <c r="A26" s="30"/>
      <c r="B26" s="29"/>
      <c r="C26" s="29"/>
      <c r="D26" s="30"/>
      <c r="E26" s="30"/>
      <c r="F26" s="30"/>
      <c r="G26" s="16" t="str">
        <f t="shared" si="17"/>
        <v/>
      </c>
      <c r="H26" s="35"/>
      <c r="I26" s="36"/>
      <c r="J26" s="16" t="str">
        <f t="shared" si="18"/>
        <v/>
      </c>
      <c r="K26" s="13" t="str">
        <f t="shared" ref="K26:K32" si="19">IF(AND(A18&lt;&gt;"",H26&lt;&gt;"",I26&lt;&gt;""),ROUNDUP((I26-H26-G26)/J26,0),"")</f>
        <v/>
      </c>
      <c r="L26" s="13" t="e">
        <f t="shared" si="8"/>
        <v>#VALUE!</v>
      </c>
      <c r="M26" s="39"/>
      <c r="N26" s="18" t="e">
        <f t="shared" si="15"/>
        <v>#VALUE!</v>
      </c>
      <c r="O26" s="20">
        <f t="shared" ref="O26:O32" si="20">I26-H26</f>
        <v>0</v>
      </c>
      <c r="P26" s="40"/>
      <c r="Q26" s="22" t="str">
        <f t="shared" ref="Q26:Q32" si="21">IF(P26&lt;&gt;"",VLOOKUP(P26,ClassementPoints,2,FALSE),"")</f>
        <v/>
      </c>
      <c r="R26" s="39"/>
      <c r="S26" s="23" t="str">
        <f t="shared" ref="S26:S32" si="22">IF(R26&lt;&gt;"",VLOOKUP(R26,PointXC,2,FALSE),"")</f>
        <v/>
      </c>
      <c r="T26" s="26" t="e">
        <f t="shared" ref="T26:T32" si="23">S26+Q26</f>
        <v>#VALUE!</v>
      </c>
      <c r="U26" s="63"/>
    </row>
    <row r="27" spans="1:21" ht="19.5" x14ac:dyDescent="0.2">
      <c r="A27" s="30"/>
      <c r="B27" s="29"/>
      <c r="C27" s="29"/>
      <c r="D27" s="30"/>
      <c r="E27" s="30"/>
      <c r="F27" s="30"/>
      <c r="G27" s="16" t="str">
        <f t="shared" si="17"/>
        <v/>
      </c>
      <c r="H27" s="35"/>
      <c r="I27" s="36"/>
      <c r="J27" s="16" t="str">
        <f t="shared" si="18"/>
        <v/>
      </c>
      <c r="K27" s="13" t="str">
        <f t="shared" si="19"/>
        <v/>
      </c>
      <c r="L27" s="13" t="e">
        <f t="shared" si="8"/>
        <v>#VALUE!</v>
      </c>
      <c r="M27" s="39"/>
      <c r="N27" s="18" t="e">
        <f t="shared" si="15"/>
        <v>#VALUE!</v>
      </c>
      <c r="O27" s="20">
        <f t="shared" si="20"/>
        <v>0</v>
      </c>
      <c r="P27" s="40"/>
      <c r="Q27" s="22" t="str">
        <f t="shared" si="21"/>
        <v/>
      </c>
      <c r="R27" s="39"/>
      <c r="S27" s="23" t="str">
        <f t="shared" si="22"/>
        <v/>
      </c>
      <c r="T27" s="26" t="e">
        <f t="shared" si="23"/>
        <v>#VALUE!</v>
      </c>
      <c r="U27" s="63"/>
    </row>
    <row r="28" spans="1:21" ht="19.5" x14ac:dyDescent="0.2">
      <c r="A28" s="30"/>
      <c r="B28" s="29"/>
      <c r="C28" s="29"/>
      <c r="D28" s="30"/>
      <c r="E28" s="30"/>
      <c r="F28" s="30"/>
      <c r="G28" s="16" t="str">
        <f t="shared" si="17"/>
        <v/>
      </c>
      <c r="H28" s="35"/>
      <c r="I28" s="36"/>
      <c r="J28" s="16" t="str">
        <f t="shared" si="18"/>
        <v/>
      </c>
      <c r="K28" s="13" t="str">
        <f t="shared" si="19"/>
        <v/>
      </c>
      <c r="L28" s="13" t="e">
        <f t="shared" si="8"/>
        <v>#VALUE!</v>
      </c>
      <c r="M28" s="39"/>
      <c r="N28" s="18" t="e">
        <f t="shared" si="15"/>
        <v>#VALUE!</v>
      </c>
      <c r="O28" s="20">
        <f t="shared" si="20"/>
        <v>0</v>
      </c>
      <c r="P28" s="40"/>
      <c r="Q28" s="22" t="str">
        <f t="shared" si="21"/>
        <v/>
      </c>
      <c r="R28" s="39"/>
      <c r="S28" s="23" t="str">
        <f t="shared" si="22"/>
        <v/>
      </c>
      <c r="T28" s="26" t="e">
        <f t="shared" si="23"/>
        <v>#VALUE!</v>
      </c>
      <c r="U28" s="63"/>
    </row>
    <row r="29" spans="1:21" ht="19.5" x14ac:dyDescent="0.2">
      <c r="A29" s="30"/>
      <c r="B29" s="29"/>
      <c r="C29" s="29"/>
      <c r="D29" s="30"/>
      <c r="E29" s="30"/>
      <c r="F29" s="30"/>
      <c r="G29" s="16" t="str">
        <f t="shared" si="17"/>
        <v/>
      </c>
      <c r="H29" s="35"/>
      <c r="I29" s="36"/>
      <c r="J29" s="16" t="str">
        <f t="shared" si="18"/>
        <v/>
      </c>
      <c r="K29" s="13" t="str">
        <f t="shared" si="19"/>
        <v/>
      </c>
      <c r="L29" s="13" t="e">
        <f t="shared" si="8"/>
        <v>#VALUE!</v>
      </c>
      <c r="M29" s="39"/>
      <c r="N29" s="18" t="e">
        <f t="shared" si="15"/>
        <v>#VALUE!</v>
      </c>
      <c r="O29" s="20">
        <f t="shared" si="20"/>
        <v>0</v>
      </c>
      <c r="P29" s="40"/>
      <c r="Q29" s="22" t="str">
        <f t="shared" si="21"/>
        <v/>
      </c>
      <c r="R29" s="39"/>
      <c r="S29" s="23" t="str">
        <f t="shared" si="22"/>
        <v/>
      </c>
      <c r="T29" s="26" t="e">
        <f t="shared" si="23"/>
        <v>#VALUE!</v>
      </c>
      <c r="U29" s="63"/>
    </row>
    <row r="30" spans="1:21" ht="19.5" x14ac:dyDescent="0.2">
      <c r="A30" s="30"/>
      <c r="B30" s="29"/>
      <c r="C30" s="29"/>
      <c r="D30" s="30"/>
      <c r="E30" s="30"/>
      <c r="F30" s="30"/>
      <c r="G30" s="16" t="str">
        <f t="shared" si="17"/>
        <v/>
      </c>
      <c r="H30" s="35"/>
      <c r="I30" s="36"/>
      <c r="J30" s="16" t="str">
        <f t="shared" si="18"/>
        <v/>
      </c>
      <c r="K30" s="13" t="str">
        <f t="shared" si="19"/>
        <v/>
      </c>
      <c r="L30" s="13" t="e">
        <f t="shared" si="8"/>
        <v>#VALUE!</v>
      </c>
      <c r="M30" s="39"/>
      <c r="N30" s="18" t="e">
        <f t="shared" si="15"/>
        <v>#VALUE!</v>
      </c>
      <c r="O30" s="20">
        <f t="shared" si="20"/>
        <v>0</v>
      </c>
      <c r="P30" s="40"/>
      <c r="Q30" s="22" t="str">
        <f t="shared" si="21"/>
        <v/>
      </c>
      <c r="R30" s="39"/>
      <c r="S30" s="23" t="str">
        <f t="shared" si="22"/>
        <v/>
      </c>
      <c r="T30" s="26" t="e">
        <f t="shared" si="23"/>
        <v>#VALUE!</v>
      </c>
      <c r="U30" s="63"/>
    </row>
    <row r="31" spans="1:21" ht="19.5" x14ac:dyDescent="0.2">
      <c r="A31" s="30"/>
      <c r="B31" s="29"/>
      <c r="C31" s="29"/>
      <c r="D31" s="30"/>
      <c r="E31" s="30"/>
      <c r="F31" s="30"/>
      <c r="G31" s="16" t="str">
        <f t="shared" si="17"/>
        <v/>
      </c>
      <c r="H31" s="35"/>
      <c r="I31" s="36"/>
      <c r="J31" s="16" t="str">
        <f t="shared" si="18"/>
        <v/>
      </c>
      <c r="K31" s="13" t="str">
        <f t="shared" si="19"/>
        <v/>
      </c>
      <c r="L31" s="13" t="e">
        <f t="shared" si="8"/>
        <v>#VALUE!</v>
      </c>
      <c r="M31" s="39"/>
      <c r="N31" s="18" t="e">
        <f t="shared" si="15"/>
        <v>#VALUE!</v>
      </c>
      <c r="O31" s="20">
        <f t="shared" si="20"/>
        <v>0</v>
      </c>
      <c r="P31" s="40"/>
      <c r="Q31" s="22" t="str">
        <f t="shared" si="21"/>
        <v/>
      </c>
      <c r="R31" s="39"/>
      <c r="S31" s="23" t="str">
        <f t="shared" si="22"/>
        <v/>
      </c>
      <c r="T31" s="26" t="e">
        <f t="shared" si="23"/>
        <v>#VALUE!</v>
      </c>
      <c r="U31" s="63"/>
    </row>
    <row r="32" spans="1:21" ht="19.5" x14ac:dyDescent="0.2">
      <c r="A32" s="30"/>
      <c r="B32" s="29"/>
      <c r="C32" s="29"/>
      <c r="D32" s="30"/>
      <c r="E32" s="30"/>
      <c r="F32" s="30"/>
      <c r="G32" s="16" t="str">
        <f t="shared" si="17"/>
        <v/>
      </c>
      <c r="H32" s="35"/>
      <c r="I32" s="36"/>
      <c r="J32" s="16" t="str">
        <f t="shared" si="18"/>
        <v/>
      </c>
      <c r="K32" s="13" t="str">
        <f t="shared" si="19"/>
        <v/>
      </c>
      <c r="L32" s="13" t="e">
        <f t="shared" si="8"/>
        <v>#VALUE!</v>
      </c>
      <c r="M32" s="39"/>
      <c r="N32" s="18" t="e">
        <f t="shared" si="15"/>
        <v>#VALUE!</v>
      </c>
      <c r="O32" s="20">
        <f t="shared" si="20"/>
        <v>0</v>
      </c>
      <c r="P32" s="40"/>
      <c r="Q32" s="22" t="str">
        <f t="shared" si="21"/>
        <v/>
      </c>
      <c r="R32" s="39"/>
      <c r="S32" s="23" t="str">
        <f t="shared" si="22"/>
        <v/>
      </c>
      <c r="T32" s="26" t="e">
        <f t="shared" si="23"/>
        <v>#VALUE!</v>
      </c>
      <c r="U32" s="63"/>
    </row>
    <row r="33" spans="1:21" ht="19.5" x14ac:dyDescent="0.2">
      <c r="A33" s="30"/>
      <c r="B33" s="29"/>
      <c r="C33" s="29"/>
      <c r="D33" s="30"/>
      <c r="E33" s="30"/>
      <c r="F33" s="30"/>
      <c r="G33" s="16" t="str">
        <f t="shared" ref="G33:G71" si="24">IF(A18&lt;&gt;"",VLOOKUP(D33,CaracRecherche,2,FALSE),"")</f>
        <v/>
      </c>
      <c r="H33" s="35"/>
      <c r="I33" s="36"/>
      <c r="J33" s="16" t="str">
        <f t="shared" ref="J33:J71" si="25">IF(A18&lt;&gt;"",VLOOKUP(D33,CaracRecherche,3,FALSE),"")</f>
        <v/>
      </c>
      <c r="K33" s="13" t="str">
        <f t="shared" ref="K33:K56" si="26">IF(AND(A18&lt;&gt;"",H33&lt;&gt;"",I33&lt;&gt;""),ROUNDUP((I33-H33-G33)/J33,0),"")</f>
        <v/>
      </c>
      <c r="L33" s="13" t="e">
        <f t="shared" si="8"/>
        <v>#VALUE!</v>
      </c>
      <c r="M33" s="39"/>
      <c r="N33" s="18" t="e">
        <f t="shared" si="15"/>
        <v>#VALUE!</v>
      </c>
      <c r="O33" s="20">
        <f>I33-H33</f>
        <v>0</v>
      </c>
      <c r="P33" s="40"/>
      <c r="Q33" s="22" t="str">
        <f t="shared" si="12"/>
        <v/>
      </c>
      <c r="R33" s="39"/>
      <c r="S33" s="23" t="str">
        <f t="shared" si="13"/>
        <v/>
      </c>
      <c r="T33" s="26" t="e">
        <f>S33+Q33</f>
        <v>#VALUE!</v>
      </c>
      <c r="U33" s="63"/>
    </row>
    <row r="34" spans="1:21" ht="19.5" x14ac:dyDescent="0.2">
      <c r="A34" s="30"/>
      <c r="B34" s="29"/>
      <c r="C34" s="29"/>
      <c r="D34" s="30"/>
      <c r="E34" s="30"/>
      <c r="F34" s="30"/>
      <c r="G34" s="16" t="str">
        <f t="shared" si="24"/>
        <v/>
      </c>
      <c r="H34" s="35"/>
      <c r="I34" s="36"/>
      <c r="J34" s="16" t="str">
        <f t="shared" si="25"/>
        <v/>
      </c>
      <c r="K34" s="13" t="str">
        <f t="shared" si="26"/>
        <v/>
      </c>
      <c r="L34" s="13" t="e">
        <f t="shared" si="8"/>
        <v>#VALUE!</v>
      </c>
      <c r="M34" s="39"/>
      <c r="N34" s="18" t="e">
        <f t="shared" si="15"/>
        <v>#VALUE!</v>
      </c>
      <c r="O34" s="20">
        <f t="shared" si="11"/>
        <v>0</v>
      </c>
      <c r="P34" s="40"/>
      <c r="Q34" s="22" t="str">
        <f t="shared" si="12"/>
        <v/>
      </c>
      <c r="R34" s="39"/>
      <c r="S34" s="23" t="str">
        <f t="shared" si="13"/>
        <v/>
      </c>
      <c r="T34" s="26" t="e">
        <f t="shared" si="14"/>
        <v>#VALUE!</v>
      </c>
      <c r="U34" s="63"/>
    </row>
    <row r="35" spans="1:21" ht="19.5" x14ac:dyDescent="0.2">
      <c r="A35" s="30"/>
      <c r="B35" s="29"/>
      <c r="C35" s="29"/>
      <c r="D35" s="30"/>
      <c r="E35" s="30"/>
      <c r="F35" s="30"/>
      <c r="G35" s="16" t="str">
        <f t="shared" si="24"/>
        <v/>
      </c>
      <c r="H35" s="35"/>
      <c r="I35" s="36"/>
      <c r="J35" s="16" t="str">
        <f t="shared" si="25"/>
        <v/>
      </c>
      <c r="K35" s="13" t="str">
        <f t="shared" si="26"/>
        <v/>
      </c>
      <c r="L35" s="13" t="e">
        <f t="shared" si="8"/>
        <v>#VALUE!</v>
      </c>
      <c r="M35" s="39"/>
      <c r="N35" s="18" t="e">
        <f t="shared" si="15"/>
        <v>#VALUE!</v>
      </c>
      <c r="O35" s="20">
        <f t="shared" si="11"/>
        <v>0</v>
      </c>
      <c r="P35" s="40"/>
      <c r="Q35" s="22" t="str">
        <f t="shared" si="12"/>
        <v/>
      </c>
      <c r="R35" s="39"/>
      <c r="S35" s="23" t="str">
        <f t="shared" si="13"/>
        <v/>
      </c>
      <c r="T35" s="26" t="e">
        <f t="shared" si="14"/>
        <v>#VALUE!</v>
      </c>
      <c r="U35" s="63"/>
    </row>
    <row r="36" spans="1:21" ht="19.5" x14ac:dyDescent="0.2">
      <c r="A36" s="30"/>
      <c r="B36" s="29"/>
      <c r="C36" s="29"/>
      <c r="D36" s="30"/>
      <c r="E36" s="30"/>
      <c r="F36" s="30"/>
      <c r="G36" s="16" t="str">
        <f t="shared" si="24"/>
        <v/>
      </c>
      <c r="H36" s="35"/>
      <c r="I36" s="36"/>
      <c r="J36" s="16" t="str">
        <f t="shared" si="25"/>
        <v/>
      </c>
      <c r="K36" s="13" t="str">
        <f t="shared" si="26"/>
        <v/>
      </c>
      <c r="L36" s="13" t="e">
        <f t="shared" si="8"/>
        <v>#VALUE!</v>
      </c>
      <c r="M36" s="39"/>
      <c r="N36" s="18" t="e">
        <f t="shared" si="15"/>
        <v>#VALUE!</v>
      </c>
      <c r="O36" s="20">
        <f t="shared" si="11"/>
        <v>0</v>
      </c>
      <c r="P36" s="40"/>
      <c r="Q36" s="22" t="str">
        <f t="shared" si="12"/>
        <v/>
      </c>
      <c r="R36" s="39"/>
      <c r="S36" s="23" t="str">
        <f t="shared" si="13"/>
        <v/>
      </c>
      <c r="T36" s="26" t="e">
        <f t="shared" si="14"/>
        <v>#VALUE!</v>
      </c>
      <c r="U36" s="63"/>
    </row>
    <row r="37" spans="1:21" ht="19.5" x14ac:dyDescent="0.2">
      <c r="A37" s="30"/>
      <c r="B37" s="29"/>
      <c r="C37" s="29"/>
      <c r="D37" s="30"/>
      <c r="E37" s="30"/>
      <c r="F37" s="30"/>
      <c r="G37" s="16" t="str">
        <f t="shared" si="24"/>
        <v/>
      </c>
      <c r="H37" s="35"/>
      <c r="I37" s="36"/>
      <c r="J37" s="16" t="str">
        <f t="shared" si="25"/>
        <v/>
      </c>
      <c r="K37" s="13" t="str">
        <f t="shared" si="26"/>
        <v/>
      </c>
      <c r="L37" s="13" t="e">
        <f t="shared" si="8"/>
        <v>#VALUE!</v>
      </c>
      <c r="M37" s="39"/>
      <c r="N37" s="18" t="e">
        <f t="shared" si="15"/>
        <v>#VALUE!</v>
      </c>
      <c r="O37" s="20">
        <f t="shared" si="11"/>
        <v>0</v>
      </c>
      <c r="P37" s="40"/>
      <c r="Q37" s="22" t="str">
        <f t="shared" si="12"/>
        <v/>
      </c>
      <c r="R37" s="39"/>
      <c r="S37" s="23" t="str">
        <f t="shared" si="13"/>
        <v/>
      </c>
      <c r="T37" s="26" t="e">
        <f t="shared" si="14"/>
        <v>#VALUE!</v>
      </c>
      <c r="U37" s="63"/>
    </row>
    <row r="38" spans="1:21" ht="19.5" x14ac:dyDescent="0.2">
      <c r="A38" s="30"/>
      <c r="B38" s="29"/>
      <c r="C38" s="29"/>
      <c r="D38" s="30"/>
      <c r="E38" s="30"/>
      <c r="F38" s="30"/>
      <c r="G38" s="16" t="str">
        <f t="shared" si="24"/>
        <v/>
      </c>
      <c r="H38" s="35"/>
      <c r="I38" s="36"/>
      <c r="J38" s="16" t="str">
        <f t="shared" si="25"/>
        <v/>
      </c>
      <c r="K38" s="13" t="str">
        <f t="shared" si="26"/>
        <v/>
      </c>
      <c r="L38" s="13" t="e">
        <f t="shared" si="8"/>
        <v>#VALUE!</v>
      </c>
      <c r="M38" s="39"/>
      <c r="N38" s="18" t="e">
        <f t="shared" si="15"/>
        <v>#VALUE!</v>
      </c>
      <c r="O38" s="20">
        <f t="shared" si="11"/>
        <v>0</v>
      </c>
      <c r="P38" s="40"/>
      <c r="Q38" s="22" t="str">
        <f t="shared" si="12"/>
        <v/>
      </c>
      <c r="R38" s="39"/>
      <c r="S38" s="23" t="str">
        <f t="shared" si="13"/>
        <v/>
      </c>
      <c r="T38" s="26" t="e">
        <f t="shared" si="14"/>
        <v>#VALUE!</v>
      </c>
      <c r="U38" s="63"/>
    </row>
    <row r="39" spans="1:21" ht="19.5" x14ac:dyDescent="0.2">
      <c r="A39" s="30"/>
      <c r="B39" s="29"/>
      <c r="C39" s="29"/>
      <c r="D39" s="30"/>
      <c r="E39" s="30"/>
      <c r="F39" s="30"/>
      <c r="G39" s="16" t="str">
        <f t="shared" si="24"/>
        <v/>
      </c>
      <c r="H39" s="35"/>
      <c r="I39" s="36"/>
      <c r="J39" s="16" t="str">
        <f t="shared" si="25"/>
        <v/>
      </c>
      <c r="K39" s="13" t="str">
        <f t="shared" si="26"/>
        <v/>
      </c>
      <c r="L39" s="13" t="e">
        <f t="shared" si="8"/>
        <v>#VALUE!</v>
      </c>
      <c r="M39" s="39"/>
      <c r="N39" s="18" t="e">
        <f t="shared" si="15"/>
        <v>#VALUE!</v>
      </c>
      <c r="O39" s="20">
        <f t="shared" si="11"/>
        <v>0</v>
      </c>
      <c r="P39" s="40"/>
      <c r="Q39" s="22" t="str">
        <f t="shared" si="12"/>
        <v/>
      </c>
      <c r="R39" s="39"/>
      <c r="S39" s="23" t="str">
        <f t="shared" si="13"/>
        <v/>
      </c>
      <c r="T39" s="26" t="e">
        <f t="shared" si="14"/>
        <v>#VALUE!</v>
      </c>
      <c r="U39" s="63"/>
    </row>
    <row r="40" spans="1:21" ht="19.5" x14ac:dyDescent="0.2">
      <c r="A40" s="30"/>
      <c r="B40" s="29"/>
      <c r="C40" s="29"/>
      <c r="D40" s="30"/>
      <c r="E40" s="30"/>
      <c r="F40" s="30"/>
      <c r="G40" s="16" t="str">
        <f t="shared" si="24"/>
        <v/>
      </c>
      <c r="H40" s="35"/>
      <c r="I40" s="36"/>
      <c r="J40" s="16" t="str">
        <f t="shared" si="25"/>
        <v/>
      </c>
      <c r="K40" s="13" t="str">
        <f t="shared" si="26"/>
        <v/>
      </c>
      <c r="L40" s="13" t="e">
        <f t="shared" si="8"/>
        <v>#VALUE!</v>
      </c>
      <c r="M40" s="39"/>
      <c r="N40" s="18" t="e">
        <f t="shared" si="15"/>
        <v>#VALUE!</v>
      </c>
      <c r="O40" s="20">
        <f t="shared" si="11"/>
        <v>0</v>
      </c>
      <c r="P40" s="40"/>
      <c r="Q40" s="22" t="str">
        <f t="shared" si="12"/>
        <v/>
      </c>
      <c r="R40" s="39"/>
      <c r="S40" s="23" t="str">
        <f t="shared" si="13"/>
        <v/>
      </c>
      <c r="T40" s="26" t="e">
        <f t="shared" si="14"/>
        <v>#VALUE!</v>
      </c>
      <c r="U40" s="63"/>
    </row>
    <row r="41" spans="1:21" ht="19.5" x14ac:dyDescent="0.2">
      <c r="A41" s="30"/>
      <c r="B41" s="29"/>
      <c r="C41" s="29"/>
      <c r="D41" s="30"/>
      <c r="E41" s="30"/>
      <c r="F41" s="30"/>
      <c r="G41" s="16" t="str">
        <f t="shared" si="24"/>
        <v/>
      </c>
      <c r="H41" s="35"/>
      <c r="I41" s="36"/>
      <c r="J41" s="16" t="str">
        <f t="shared" si="25"/>
        <v/>
      </c>
      <c r="K41" s="13" t="str">
        <f t="shared" si="26"/>
        <v/>
      </c>
      <c r="L41" s="13" t="e">
        <f t="shared" si="8"/>
        <v>#VALUE!</v>
      </c>
      <c r="M41" s="39"/>
      <c r="N41" s="18" t="e">
        <f t="shared" si="15"/>
        <v>#VALUE!</v>
      </c>
      <c r="O41" s="20">
        <f t="shared" si="11"/>
        <v>0</v>
      </c>
      <c r="P41" s="40"/>
      <c r="Q41" s="22" t="str">
        <f t="shared" si="12"/>
        <v/>
      </c>
      <c r="R41" s="39"/>
      <c r="S41" s="23" t="str">
        <f t="shared" si="13"/>
        <v/>
      </c>
      <c r="T41" s="26" t="e">
        <f t="shared" si="14"/>
        <v>#VALUE!</v>
      </c>
      <c r="U41" s="63"/>
    </row>
    <row r="42" spans="1:21" ht="19.5" x14ac:dyDescent="0.2">
      <c r="A42" s="30"/>
      <c r="B42" s="29"/>
      <c r="C42" s="29"/>
      <c r="D42" s="30"/>
      <c r="E42" s="30"/>
      <c r="F42" s="30"/>
      <c r="G42" s="16" t="str">
        <f t="shared" si="24"/>
        <v/>
      </c>
      <c r="H42" s="35"/>
      <c r="I42" s="36"/>
      <c r="J42" s="16" t="str">
        <f t="shared" si="25"/>
        <v/>
      </c>
      <c r="K42" s="13" t="str">
        <f t="shared" si="26"/>
        <v/>
      </c>
      <c r="L42" s="13" t="e">
        <f t="shared" si="8"/>
        <v>#VALUE!</v>
      </c>
      <c r="M42" s="39"/>
      <c r="N42" s="18" t="e">
        <f t="shared" si="15"/>
        <v>#VALUE!</v>
      </c>
      <c r="O42" s="20">
        <f t="shared" si="11"/>
        <v>0</v>
      </c>
      <c r="P42" s="40"/>
      <c r="Q42" s="22" t="str">
        <f t="shared" si="12"/>
        <v/>
      </c>
      <c r="R42" s="39"/>
      <c r="S42" s="23" t="str">
        <f t="shared" si="13"/>
        <v/>
      </c>
      <c r="T42" s="26" t="e">
        <f t="shared" si="14"/>
        <v>#VALUE!</v>
      </c>
      <c r="U42" s="63"/>
    </row>
    <row r="43" spans="1:21" ht="19.5" x14ac:dyDescent="0.2">
      <c r="A43" s="30"/>
      <c r="B43" s="29"/>
      <c r="C43" s="29"/>
      <c r="D43" s="30"/>
      <c r="E43" s="30"/>
      <c r="F43" s="30"/>
      <c r="G43" s="16" t="str">
        <f t="shared" si="24"/>
        <v/>
      </c>
      <c r="H43" s="35"/>
      <c r="I43" s="36"/>
      <c r="J43" s="16" t="str">
        <f t="shared" si="25"/>
        <v/>
      </c>
      <c r="K43" s="13" t="str">
        <f t="shared" si="26"/>
        <v/>
      </c>
      <c r="L43" s="13" t="e">
        <f t="shared" si="8"/>
        <v>#VALUE!</v>
      </c>
      <c r="M43" s="39"/>
      <c r="N43" s="18" t="e">
        <f t="shared" si="15"/>
        <v>#VALUE!</v>
      </c>
      <c r="O43" s="20">
        <f t="shared" si="11"/>
        <v>0</v>
      </c>
      <c r="P43" s="40"/>
      <c r="Q43" s="22" t="str">
        <f t="shared" si="12"/>
        <v/>
      </c>
      <c r="R43" s="39"/>
      <c r="S43" s="23" t="str">
        <f t="shared" si="13"/>
        <v/>
      </c>
      <c r="T43" s="26" t="e">
        <f t="shared" si="14"/>
        <v>#VALUE!</v>
      </c>
      <c r="U43" s="63"/>
    </row>
    <row r="44" spans="1:21" ht="19.5" x14ac:dyDescent="0.2">
      <c r="A44" s="30"/>
      <c r="B44" s="29"/>
      <c r="C44" s="29"/>
      <c r="D44" s="30"/>
      <c r="E44" s="30"/>
      <c r="F44" s="30"/>
      <c r="G44" s="16" t="str">
        <f t="shared" si="24"/>
        <v/>
      </c>
      <c r="H44" s="35"/>
      <c r="I44" s="36"/>
      <c r="J44" s="16" t="str">
        <f t="shared" si="25"/>
        <v/>
      </c>
      <c r="K44" s="13" t="str">
        <f t="shared" si="26"/>
        <v/>
      </c>
      <c r="L44" s="13" t="e">
        <f t="shared" si="8"/>
        <v>#VALUE!</v>
      </c>
      <c r="M44" s="39"/>
      <c r="N44" s="18" t="e">
        <f t="shared" si="15"/>
        <v>#VALUE!</v>
      </c>
      <c r="O44" s="20">
        <f t="shared" si="11"/>
        <v>0</v>
      </c>
      <c r="P44" s="40"/>
      <c r="Q44" s="22" t="str">
        <f t="shared" si="12"/>
        <v/>
      </c>
      <c r="R44" s="39"/>
      <c r="S44" s="23" t="str">
        <f t="shared" si="13"/>
        <v/>
      </c>
      <c r="T44" s="26" t="e">
        <f t="shared" si="14"/>
        <v>#VALUE!</v>
      </c>
      <c r="U44" s="63"/>
    </row>
    <row r="45" spans="1:21" ht="19.5" x14ac:dyDescent="0.2">
      <c r="A45" s="30"/>
      <c r="B45" s="29"/>
      <c r="C45" s="29"/>
      <c r="D45" s="30"/>
      <c r="E45" s="30"/>
      <c r="F45" s="30"/>
      <c r="G45" s="16" t="str">
        <f t="shared" si="24"/>
        <v/>
      </c>
      <c r="H45" s="35"/>
      <c r="I45" s="36"/>
      <c r="J45" s="16" t="str">
        <f t="shared" si="25"/>
        <v/>
      </c>
      <c r="K45" s="13" t="str">
        <f t="shared" si="26"/>
        <v/>
      </c>
      <c r="L45" s="13" t="e">
        <f t="shared" si="8"/>
        <v>#VALUE!</v>
      </c>
      <c r="M45" s="39"/>
      <c r="N45" s="18" t="e">
        <f t="shared" si="15"/>
        <v>#VALUE!</v>
      </c>
      <c r="O45" s="20">
        <f>I45-H45</f>
        <v>0</v>
      </c>
      <c r="P45" s="40"/>
      <c r="Q45" s="22" t="str">
        <f t="shared" si="12"/>
        <v/>
      </c>
      <c r="R45" s="39"/>
      <c r="S45" s="23" t="str">
        <f t="shared" si="13"/>
        <v/>
      </c>
      <c r="T45" s="26" t="e">
        <f>S45+Q45</f>
        <v>#VALUE!</v>
      </c>
      <c r="U45" s="63"/>
    </row>
    <row r="46" spans="1:21" ht="19.5" x14ac:dyDescent="0.2">
      <c r="A46" s="30"/>
      <c r="B46" s="29"/>
      <c r="C46" s="29"/>
      <c r="D46" s="30"/>
      <c r="E46" s="30"/>
      <c r="F46" s="30"/>
      <c r="G46" s="16" t="str">
        <f t="shared" si="24"/>
        <v/>
      </c>
      <c r="H46" s="35"/>
      <c r="I46" s="36"/>
      <c r="J46" s="16" t="str">
        <f t="shared" si="25"/>
        <v/>
      </c>
      <c r="K46" s="13" t="str">
        <f t="shared" si="26"/>
        <v/>
      </c>
      <c r="L46" s="13" t="e">
        <f t="shared" si="8"/>
        <v>#VALUE!</v>
      </c>
      <c r="M46" s="39"/>
      <c r="N46" s="18" t="e">
        <f t="shared" si="15"/>
        <v>#VALUE!</v>
      </c>
      <c r="O46" s="20">
        <f t="shared" si="11"/>
        <v>0</v>
      </c>
      <c r="P46" s="40"/>
      <c r="Q46" s="22" t="str">
        <f t="shared" si="12"/>
        <v/>
      </c>
      <c r="R46" s="39"/>
      <c r="S46" s="23" t="str">
        <f t="shared" si="13"/>
        <v/>
      </c>
      <c r="T46" s="26" t="e">
        <f t="shared" si="14"/>
        <v>#VALUE!</v>
      </c>
      <c r="U46" s="63"/>
    </row>
    <row r="47" spans="1:21" ht="19.5" x14ac:dyDescent="0.2">
      <c r="A47" s="30"/>
      <c r="B47" s="29"/>
      <c r="C47" s="29"/>
      <c r="D47" s="30"/>
      <c r="E47" s="30"/>
      <c r="F47" s="30"/>
      <c r="G47" s="16" t="str">
        <f t="shared" si="24"/>
        <v/>
      </c>
      <c r="H47" s="35"/>
      <c r="I47" s="36"/>
      <c r="J47" s="16" t="str">
        <f t="shared" si="25"/>
        <v/>
      </c>
      <c r="K47" s="13" t="str">
        <f t="shared" si="26"/>
        <v/>
      </c>
      <c r="L47" s="13" t="e">
        <f t="shared" si="8"/>
        <v>#VALUE!</v>
      </c>
      <c r="M47" s="39"/>
      <c r="N47" s="18" t="e">
        <f t="shared" si="15"/>
        <v>#VALUE!</v>
      </c>
      <c r="O47" s="20">
        <f t="shared" si="11"/>
        <v>0</v>
      </c>
      <c r="P47" s="40"/>
      <c r="Q47" s="22" t="str">
        <f t="shared" si="12"/>
        <v/>
      </c>
      <c r="R47" s="39"/>
      <c r="S47" s="23" t="str">
        <f t="shared" si="13"/>
        <v/>
      </c>
      <c r="T47" s="26" t="e">
        <f t="shared" si="14"/>
        <v>#VALUE!</v>
      </c>
      <c r="U47" s="63"/>
    </row>
    <row r="48" spans="1:21" ht="19.5" x14ac:dyDescent="0.2">
      <c r="A48" s="30"/>
      <c r="B48" s="29"/>
      <c r="C48" s="29"/>
      <c r="D48" s="30"/>
      <c r="E48" s="30"/>
      <c r="F48" s="30"/>
      <c r="G48" s="16" t="str">
        <f t="shared" si="24"/>
        <v/>
      </c>
      <c r="H48" s="35"/>
      <c r="I48" s="36"/>
      <c r="J48" s="16" t="str">
        <f t="shared" si="25"/>
        <v/>
      </c>
      <c r="K48" s="13" t="str">
        <f t="shared" si="26"/>
        <v/>
      </c>
      <c r="L48" s="13" t="e">
        <f t="shared" si="8"/>
        <v>#VALUE!</v>
      </c>
      <c r="M48" s="39"/>
      <c r="N48" s="18" t="e">
        <f t="shared" si="15"/>
        <v>#VALUE!</v>
      </c>
      <c r="O48" s="20">
        <f t="shared" si="11"/>
        <v>0</v>
      </c>
      <c r="P48" s="40"/>
      <c r="Q48" s="22" t="str">
        <f t="shared" si="12"/>
        <v/>
      </c>
      <c r="R48" s="39"/>
      <c r="S48" s="23" t="str">
        <f t="shared" si="13"/>
        <v/>
      </c>
      <c r="T48" s="26" t="e">
        <f t="shared" si="14"/>
        <v>#VALUE!</v>
      </c>
      <c r="U48" s="63"/>
    </row>
    <row r="49" spans="1:21" ht="19.5" x14ac:dyDescent="0.2">
      <c r="A49" s="30"/>
      <c r="B49" s="29"/>
      <c r="C49" s="29"/>
      <c r="D49" s="30"/>
      <c r="E49" s="30"/>
      <c r="F49" s="30"/>
      <c r="G49" s="16" t="str">
        <f t="shared" si="24"/>
        <v/>
      </c>
      <c r="H49" s="35"/>
      <c r="I49" s="36"/>
      <c r="J49" s="16" t="str">
        <f t="shared" si="25"/>
        <v/>
      </c>
      <c r="K49" s="13" t="str">
        <f t="shared" si="26"/>
        <v/>
      </c>
      <c r="L49" s="13" t="e">
        <f t="shared" si="8"/>
        <v>#VALUE!</v>
      </c>
      <c r="M49" s="39"/>
      <c r="N49" s="18" t="e">
        <f t="shared" si="15"/>
        <v>#VALUE!</v>
      </c>
      <c r="O49" s="20">
        <f t="shared" si="11"/>
        <v>0</v>
      </c>
      <c r="P49" s="40"/>
      <c r="Q49" s="22" t="str">
        <f t="shared" si="12"/>
        <v/>
      </c>
      <c r="R49" s="39"/>
      <c r="S49" s="23" t="str">
        <f t="shared" si="13"/>
        <v/>
      </c>
      <c r="T49" s="26" t="e">
        <f t="shared" si="14"/>
        <v>#VALUE!</v>
      </c>
      <c r="U49" s="63"/>
    </row>
    <row r="50" spans="1:21" ht="19.5" x14ac:dyDescent="0.2">
      <c r="A50" s="30"/>
      <c r="B50" s="29"/>
      <c r="C50" s="29"/>
      <c r="D50" s="30"/>
      <c r="E50" s="30"/>
      <c r="F50" s="30"/>
      <c r="G50" s="16" t="str">
        <f t="shared" si="24"/>
        <v/>
      </c>
      <c r="H50" s="35"/>
      <c r="I50" s="36"/>
      <c r="J50" s="16" t="str">
        <f t="shared" si="25"/>
        <v/>
      </c>
      <c r="K50" s="13" t="str">
        <f t="shared" si="26"/>
        <v/>
      </c>
      <c r="L50" s="13" t="e">
        <f t="shared" si="8"/>
        <v>#VALUE!</v>
      </c>
      <c r="M50" s="39"/>
      <c r="N50" s="18" t="e">
        <f t="shared" si="15"/>
        <v>#VALUE!</v>
      </c>
      <c r="O50" s="20">
        <f t="shared" si="11"/>
        <v>0</v>
      </c>
      <c r="P50" s="40"/>
      <c r="Q50" s="22" t="str">
        <f t="shared" si="12"/>
        <v/>
      </c>
      <c r="R50" s="39"/>
      <c r="S50" s="23" t="str">
        <f t="shared" si="13"/>
        <v/>
      </c>
      <c r="T50" s="26" t="e">
        <f t="shared" si="14"/>
        <v>#VALUE!</v>
      </c>
      <c r="U50" s="63"/>
    </row>
    <row r="51" spans="1:21" ht="19.5" x14ac:dyDescent="0.2">
      <c r="A51" s="30"/>
      <c r="B51" s="29"/>
      <c r="C51" s="29"/>
      <c r="D51" s="30"/>
      <c r="E51" s="30"/>
      <c r="F51" s="30"/>
      <c r="G51" s="16" t="str">
        <f t="shared" si="24"/>
        <v/>
      </c>
      <c r="H51" s="35"/>
      <c r="I51" s="36"/>
      <c r="J51" s="16" t="str">
        <f t="shared" si="25"/>
        <v/>
      </c>
      <c r="K51" s="13" t="str">
        <f t="shared" si="26"/>
        <v/>
      </c>
      <c r="L51" s="13" t="e">
        <f t="shared" si="8"/>
        <v>#VALUE!</v>
      </c>
      <c r="M51" s="39"/>
      <c r="N51" s="18" t="e">
        <f t="shared" si="15"/>
        <v>#VALUE!</v>
      </c>
      <c r="O51" s="20">
        <f t="shared" si="11"/>
        <v>0</v>
      </c>
      <c r="P51" s="40"/>
      <c r="Q51" s="22" t="str">
        <f t="shared" ref="Q51:Q107" si="27">IF(P51&lt;&gt;"",VLOOKUP(P51,ClassementPoints,2,FALSE),"")</f>
        <v/>
      </c>
      <c r="R51" s="39"/>
      <c r="S51" s="23" t="str">
        <f t="shared" si="13"/>
        <v/>
      </c>
      <c r="T51" s="26" t="e">
        <f t="shared" si="14"/>
        <v>#VALUE!</v>
      </c>
      <c r="U51" s="63"/>
    </row>
    <row r="52" spans="1:21" ht="19.5" x14ac:dyDescent="0.2">
      <c r="A52" s="30"/>
      <c r="B52" s="29"/>
      <c r="C52" s="29"/>
      <c r="D52" s="30"/>
      <c r="E52" s="30"/>
      <c r="F52" s="30"/>
      <c r="G52" s="16" t="str">
        <f t="shared" si="24"/>
        <v/>
      </c>
      <c r="H52" s="35"/>
      <c r="I52" s="36"/>
      <c r="J52" s="16" t="str">
        <f t="shared" si="25"/>
        <v/>
      </c>
      <c r="K52" s="13" t="str">
        <f t="shared" si="26"/>
        <v/>
      </c>
      <c r="L52" s="13" t="e">
        <f t="shared" si="8"/>
        <v>#VALUE!</v>
      </c>
      <c r="M52" s="39"/>
      <c r="N52" s="18" t="e">
        <f t="shared" si="15"/>
        <v>#VALUE!</v>
      </c>
      <c r="O52" s="20">
        <f t="shared" si="11"/>
        <v>0</v>
      </c>
      <c r="P52" s="40"/>
      <c r="Q52" s="22" t="str">
        <f t="shared" si="27"/>
        <v/>
      </c>
      <c r="R52" s="39"/>
      <c r="S52" s="23" t="str">
        <f t="shared" si="13"/>
        <v/>
      </c>
      <c r="T52" s="26" t="e">
        <f t="shared" si="14"/>
        <v>#VALUE!</v>
      </c>
      <c r="U52" s="63"/>
    </row>
    <row r="53" spans="1:21" ht="19.5" x14ac:dyDescent="0.2">
      <c r="A53" s="30"/>
      <c r="B53" s="29"/>
      <c r="C53" s="29"/>
      <c r="D53" s="30"/>
      <c r="E53" s="30"/>
      <c r="F53" s="30"/>
      <c r="G53" s="16" t="str">
        <f t="shared" si="24"/>
        <v/>
      </c>
      <c r="H53" s="35"/>
      <c r="I53" s="36"/>
      <c r="J53" s="16" t="str">
        <f t="shared" si="25"/>
        <v/>
      </c>
      <c r="K53" s="13" t="str">
        <f t="shared" si="26"/>
        <v/>
      </c>
      <c r="L53" s="13" t="e">
        <f t="shared" si="8"/>
        <v>#VALUE!</v>
      </c>
      <c r="M53" s="39"/>
      <c r="N53" s="18" t="e">
        <f t="shared" si="15"/>
        <v>#VALUE!</v>
      </c>
      <c r="O53" s="20">
        <f t="shared" si="11"/>
        <v>0</v>
      </c>
      <c r="P53" s="40"/>
      <c r="Q53" s="22" t="str">
        <f t="shared" si="27"/>
        <v/>
      </c>
      <c r="R53" s="39"/>
      <c r="S53" s="23" t="str">
        <f t="shared" si="13"/>
        <v/>
      </c>
      <c r="T53" s="26" t="e">
        <f t="shared" si="14"/>
        <v>#VALUE!</v>
      </c>
      <c r="U53" s="63"/>
    </row>
    <row r="54" spans="1:21" ht="19.5" x14ac:dyDescent="0.2">
      <c r="A54" s="30"/>
      <c r="B54" s="29"/>
      <c r="C54" s="29"/>
      <c r="D54" s="30"/>
      <c r="E54" s="30"/>
      <c r="F54" s="30"/>
      <c r="G54" s="16" t="str">
        <f t="shared" si="24"/>
        <v/>
      </c>
      <c r="H54" s="35"/>
      <c r="I54" s="36"/>
      <c r="J54" s="16" t="str">
        <f t="shared" si="25"/>
        <v/>
      </c>
      <c r="K54" s="13" t="str">
        <f t="shared" si="26"/>
        <v/>
      </c>
      <c r="L54" s="13" t="e">
        <f t="shared" si="8"/>
        <v>#VALUE!</v>
      </c>
      <c r="M54" s="39"/>
      <c r="N54" s="18" t="e">
        <f t="shared" si="15"/>
        <v>#VALUE!</v>
      </c>
      <c r="O54" s="20">
        <f t="shared" si="11"/>
        <v>0</v>
      </c>
      <c r="P54" s="40"/>
      <c r="Q54" s="22" t="str">
        <f t="shared" si="27"/>
        <v/>
      </c>
      <c r="R54" s="39"/>
      <c r="S54" s="23" t="str">
        <f t="shared" si="13"/>
        <v/>
      </c>
      <c r="T54" s="26" t="e">
        <f t="shared" si="14"/>
        <v>#VALUE!</v>
      </c>
      <c r="U54" s="63"/>
    </row>
    <row r="55" spans="1:21" ht="19.5" x14ac:dyDescent="0.2">
      <c r="A55" s="30"/>
      <c r="B55" s="29"/>
      <c r="C55" s="29"/>
      <c r="D55" s="30"/>
      <c r="E55" s="30"/>
      <c r="F55" s="30"/>
      <c r="G55" s="16" t="str">
        <f t="shared" si="24"/>
        <v/>
      </c>
      <c r="H55" s="35"/>
      <c r="I55" s="36"/>
      <c r="J55" s="16" t="str">
        <f t="shared" si="25"/>
        <v/>
      </c>
      <c r="K55" s="13" t="str">
        <f t="shared" si="26"/>
        <v/>
      </c>
      <c r="L55" s="13" t="e">
        <f t="shared" si="8"/>
        <v>#VALUE!</v>
      </c>
      <c r="M55" s="39"/>
      <c r="N55" s="18" t="e">
        <f t="shared" si="15"/>
        <v>#VALUE!</v>
      </c>
      <c r="O55" s="20">
        <f t="shared" si="11"/>
        <v>0</v>
      </c>
      <c r="P55" s="40"/>
      <c r="Q55" s="22" t="str">
        <f t="shared" si="27"/>
        <v/>
      </c>
      <c r="R55" s="39"/>
      <c r="S55" s="23" t="str">
        <f t="shared" si="13"/>
        <v/>
      </c>
      <c r="T55" s="26" t="e">
        <f t="shared" si="14"/>
        <v>#VALUE!</v>
      </c>
      <c r="U55" s="63"/>
    </row>
    <row r="56" spans="1:21" ht="19.5" x14ac:dyDescent="0.2">
      <c r="A56" s="30"/>
      <c r="B56" s="29"/>
      <c r="C56" s="29"/>
      <c r="D56" s="30"/>
      <c r="E56" s="30"/>
      <c r="F56" s="30"/>
      <c r="G56" s="16" t="str">
        <f t="shared" si="24"/>
        <v/>
      </c>
      <c r="H56" s="35"/>
      <c r="I56" s="36"/>
      <c r="J56" s="16" t="str">
        <f t="shared" si="25"/>
        <v/>
      </c>
      <c r="K56" s="13" t="str">
        <f t="shared" si="26"/>
        <v/>
      </c>
      <c r="L56" s="13" t="e">
        <f t="shared" si="8"/>
        <v>#VALUE!</v>
      </c>
      <c r="M56" s="39"/>
      <c r="N56" s="18" t="e">
        <f t="shared" si="15"/>
        <v>#VALUE!</v>
      </c>
      <c r="O56" s="20">
        <f t="shared" si="11"/>
        <v>0</v>
      </c>
      <c r="P56" s="40"/>
      <c r="Q56" s="22" t="str">
        <f t="shared" si="27"/>
        <v/>
      </c>
      <c r="R56" s="39"/>
      <c r="S56" s="23" t="str">
        <f t="shared" si="13"/>
        <v/>
      </c>
      <c r="T56" s="26" t="e">
        <f t="shared" si="14"/>
        <v>#VALUE!</v>
      </c>
      <c r="U56" s="63"/>
    </row>
    <row r="57" spans="1:21" ht="19.5" x14ac:dyDescent="0.2">
      <c r="A57" s="30"/>
      <c r="B57" s="29"/>
      <c r="C57" s="29"/>
      <c r="D57" s="30"/>
      <c r="E57" s="30"/>
      <c r="F57" s="30"/>
      <c r="G57" s="16" t="str">
        <f t="shared" si="24"/>
        <v/>
      </c>
      <c r="H57" s="35"/>
      <c r="I57" s="36"/>
      <c r="J57" s="16" t="str">
        <f t="shared" si="25"/>
        <v/>
      </c>
      <c r="K57" s="13" t="str">
        <f t="shared" ref="K57:K71" si="28">IF(AND(A42&lt;&gt;"",H57&lt;&gt;"",I57&lt;&gt;""),ROUNDUP((I57-H57-G57)/J57,0),"")</f>
        <v/>
      </c>
      <c r="L57" s="13" t="e">
        <f t="shared" si="8"/>
        <v>#VALUE!</v>
      </c>
      <c r="M57" s="39"/>
      <c r="N57" s="18" t="e">
        <f t="shared" si="15"/>
        <v>#VALUE!</v>
      </c>
      <c r="O57" s="20">
        <f t="shared" ref="O57:O71" si="29">I57-H57</f>
        <v>0</v>
      </c>
      <c r="P57" s="40"/>
      <c r="Q57" s="22" t="str">
        <f t="shared" ref="Q57:Q71" si="30">IF(P57&lt;&gt;"",VLOOKUP(P57,ClassementPoints,2,FALSE),"")</f>
        <v/>
      </c>
      <c r="R57" s="39"/>
      <c r="S57" s="23" t="str">
        <f t="shared" ref="S57:S71" si="31">IF(R57&lt;&gt;"",VLOOKUP(R57,PointXC,2,FALSE),"")</f>
        <v/>
      </c>
      <c r="T57" s="26" t="e">
        <f t="shared" ref="T57:T71" si="32">S57+Q57</f>
        <v>#VALUE!</v>
      </c>
      <c r="U57" s="63"/>
    </row>
    <row r="58" spans="1:21" ht="19.5" x14ac:dyDescent="0.2">
      <c r="A58" s="30"/>
      <c r="B58" s="29"/>
      <c r="C58" s="29"/>
      <c r="D58" s="30"/>
      <c r="E58" s="30"/>
      <c r="F58" s="30"/>
      <c r="G58" s="16" t="str">
        <f t="shared" si="24"/>
        <v/>
      </c>
      <c r="H58" s="35"/>
      <c r="I58" s="36"/>
      <c r="J58" s="16" t="str">
        <f t="shared" si="25"/>
        <v/>
      </c>
      <c r="K58" s="13" t="str">
        <f t="shared" si="28"/>
        <v/>
      </c>
      <c r="L58" s="13" t="e">
        <f t="shared" si="8"/>
        <v>#VALUE!</v>
      </c>
      <c r="M58" s="39"/>
      <c r="N58" s="18" t="e">
        <f t="shared" si="15"/>
        <v>#VALUE!</v>
      </c>
      <c r="O58" s="20">
        <f t="shared" si="29"/>
        <v>0</v>
      </c>
      <c r="P58" s="40"/>
      <c r="Q58" s="22" t="str">
        <f t="shared" si="30"/>
        <v/>
      </c>
      <c r="R58" s="39"/>
      <c r="S58" s="23" t="str">
        <f t="shared" si="31"/>
        <v/>
      </c>
      <c r="T58" s="26" t="e">
        <f t="shared" si="32"/>
        <v>#VALUE!</v>
      </c>
      <c r="U58" s="63"/>
    </row>
    <row r="59" spans="1:21" ht="19.5" x14ac:dyDescent="0.2">
      <c r="A59" s="30"/>
      <c r="B59" s="29"/>
      <c r="C59" s="29"/>
      <c r="D59" s="30"/>
      <c r="E59" s="30"/>
      <c r="F59" s="30"/>
      <c r="G59" s="16" t="str">
        <f t="shared" si="24"/>
        <v/>
      </c>
      <c r="H59" s="35"/>
      <c r="I59" s="36"/>
      <c r="J59" s="16" t="str">
        <f t="shared" si="25"/>
        <v/>
      </c>
      <c r="K59" s="13" t="str">
        <f t="shared" si="28"/>
        <v/>
      </c>
      <c r="L59" s="13" t="e">
        <f t="shared" si="8"/>
        <v>#VALUE!</v>
      </c>
      <c r="M59" s="39"/>
      <c r="N59" s="18" t="e">
        <f t="shared" si="15"/>
        <v>#VALUE!</v>
      </c>
      <c r="O59" s="20">
        <f t="shared" si="29"/>
        <v>0</v>
      </c>
      <c r="P59" s="40"/>
      <c r="Q59" s="22" t="str">
        <f t="shared" si="30"/>
        <v/>
      </c>
      <c r="R59" s="39"/>
      <c r="S59" s="23" t="str">
        <f t="shared" si="31"/>
        <v/>
      </c>
      <c r="T59" s="26" t="e">
        <f t="shared" si="32"/>
        <v>#VALUE!</v>
      </c>
      <c r="U59" s="63"/>
    </row>
    <row r="60" spans="1:21" ht="19.5" x14ac:dyDescent="0.2">
      <c r="A60" s="30"/>
      <c r="B60" s="29"/>
      <c r="C60" s="29"/>
      <c r="D60" s="30"/>
      <c r="E60" s="30"/>
      <c r="F60" s="30"/>
      <c r="G60" s="16" t="str">
        <f t="shared" si="24"/>
        <v/>
      </c>
      <c r="H60" s="35"/>
      <c r="I60" s="36"/>
      <c r="J60" s="16" t="str">
        <f t="shared" si="25"/>
        <v/>
      </c>
      <c r="K60" s="13" t="str">
        <f t="shared" si="28"/>
        <v/>
      </c>
      <c r="L60" s="13" t="e">
        <f t="shared" si="8"/>
        <v>#VALUE!</v>
      </c>
      <c r="M60" s="39"/>
      <c r="N60" s="18" t="e">
        <f t="shared" si="15"/>
        <v>#VALUE!</v>
      </c>
      <c r="O60" s="20">
        <f t="shared" si="29"/>
        <v>0</v>
      </c>
      <c r="P60" s="40"/>
      <c r="Q60" s="22" t="str">
        <f t="shared" si="30"/>
        <v/>
      </c>
      <c r="R60" s="39"/>
      <c r="S60" s="23" t="str">
        <f t="shared" si="31"/>
        <v/>
      </c>
      <c r="T60" s="26" t="e">
        <f t="shared" si="32"/>
        <v>#VALUE!</v>
      </c>
      <c r="U60" s="63"/>
    </row>
    <row r="61" spans="1:21" ht="19.5" x14ac:dyDescent="0.2">
      <c r="A61" s="30"/>
      <c r="B61" s="29"/>
      <c r="C61" s="29"/>
      <c r="D61" s="30"/>
      <c r="E61" s="30"/>
      <c r="F61" s="30"/>
      <c r="G61" s="16" t="str">
        <f t="shared" si="24"/>
        <v/>
      </c>
      <c r="H61" s="35"/>
      <c r="I61" s="36"/>
      <c r="J61" s="16" t="str">
        <f t="shared" si="25"/>
        <v/>
      </c>
      <c r="K61" s="13" t="str">
        <f t="shared" si="28"/>
        <v/>
      </c>
      <c r="L61" s="13" t="e">
        <f t="shared" si="8"/>
        <v>#VALUE!</v>
      </c>
      <c r="M61" s="39"/>
      <c r="N61" s="18" t="e">
        <f t="shared" si="15"/>
        <v>#VALUE!</v>
      </c>
      <c r="O61" s="20">
        <f t="shared" si="29"/>
        <v>0</v>
      </c>
      <c r="P61" s="40"/>
      <c r="Q61" s="22" t="str">
        <f t="shared" si="30"/>
        <v/>
      </c>
      <c r="R61" s="39"/>
      <c r="S61" s="23" t="str">
        <f t="shared" si="31"/>
        <v/>
      </c>
      <c r="T61" s="26" t="e">
        <f t="shared" si="32"/>
        <v>#VALUE!</v>
      </c>
      <c r="U61" s="63"/>
    </row>
    <row r="62" spans="1:21" ht="19.5" x14ac:dyDescent="0.2">
      <c r="A62" s="30"/>
      <c r="B62" s="29"/>
      <c r="C62" s="29"/>
      <c r="D62" s="30"/>
      <c r="E62" s="30"/>
      <c r="F62" s="30"/>
      <c r="G62" s="16" t="str">
        <f t="shared" si="24"/>
        <v/>
      </c>
      <c r="H62" s="35"/>
      <c r="I62" s="36"/>
      <c r="J62" s="16" t="str">
        <f t="shared" si="25"/>
        <v/>
      </c>
      <c r="K62" s="13" t="str">
        <f t="shared" si="28"/>
        <v/>
      </c>
      <c r="L62" s="13" t="e">
        <f t="shared" si="8"/>
        <v>#VALUE!</v>
      </c>
      <c r="M62" s="39"/>
      <c r="N62" s="18" t="e">
        <f t="shared" si="15"/>
        <v>#VALUE!</v>
      </c>
      <c r="O62" s="20">
        <f t="shared" si="29"/>
        <v>0</v>
      </c>
      <c r="P62" s="40"/>
      <c r="Q62" s="22" t="str">
        <f t="shared" si="30"/>
        <v/>
      </c>
      <c r="R62" s="39"/>
      <c r="S62" s="23" t="str">
        <f t="shared" si="31"/>
        <v/>
      </c>
      <c r="T62" s="26" t="e">
        <f t="shared" si="32"/>
        <v>#VALUE!</v>
      </c>
      <c r="U62" s="63"/>
    </row>
    <row r="63" spans="1:21" ht="19.5" x14ac:dyDescent="0.2">
      <c r="A63" s="30"/>
      <c r="B63" s="29"/>
      <c r="C63" s="29"/>
      <c r="D63" s="30"/>
      <c r="E63" s="30"/>
      <c r="F63" s="30"/>
      <c r="G63" s="16" t="str">
        <f t="shared" si="24"/>
        <v/>
      </c>
      <c r="H63" s="35"/>
      <c r="I63" s="36"/>
      <c r="J63" s="16" t="str">
        <f t="shared" si="25"/>
        <v/>
      </c>
      <c r="K63" s="13" t="str">
        <f t="shared" si="28"/>
        <v/>
      </c>
      <c r="L63" s="13" t="e">
        <f t="shared" si="8"/>
        <v>#VALUE!</v>
      </c>
      <c r="M63" s="39"/>
      <c r="N63" s="18" t="e">
        <f t="shared" si="15"/>
        <v>#VALUE!</v>
      </c>
      <c r="O63" s="20">
        <f t="shared" si="29"/>
        <v>0</v>
      </c>
      <c r="P63" s="40"/>
      <c r="Q63" s="22" t="str">
        <f t="shared" si="30"/>
        <v/>
      </c>
      <c r="R63" s="39"/>
      <c r="S63" s="23" t="str">
        <f t="shared" si="31"/>
        <v/>
      </c>
      <c r="T63" s="26" t="e">
        <f t="shared" si="32"/>
        <v>#VALUE!</v>
      </c>
      <c r="U63" s="63"/>
    </row>
    <row r="64" spans="1:21" ht="19.5" x14ac:dyDescent="0.2">
      <c r="A64" s="30"/>
      <c r="B64" s="29"/>
      <c r="C64" s="29"/>
      <c r="D64" s="30"/>
      <c r="E64" s="30"/>
      <c r="F64" s="30"/>
      <c r="G64" s="16" t="str">
        <f t="shared" si="24"/>
        <v/>
      </c>
      <c r="H64" s="35"/>
      <c r="I64" s="36"/>
      <c r="J64" s="16" t="str">
        <f t="shared" si="25"/>
        <v/>
      </c>
      <c r="K64" s="13" t="str">
        <f t="shared" si="28"/>
        <v/>
      </c>
      <c r="L64" s="13" t="e">
        <f t="shared" si="8"/>
        <v>#VALUE!</v>
      </c>
      <c r="M64" s="39"/>
      <c r="N64" s="18" t="e">
        <f t="shared" si="15"/>
        <v>#VALUE!</v>
      </c>
      <c r="O64" s="20">
        <f t="shared" si="29"/>
        <v>0</v>
      </c>
      <c r="P64" s="40"/>
      <c r="Q64" s="22" t="str">
        <f t="shared" si="30"/>
        <v/>
      </c>
      <c r="R64" s="39"/>
      <c r="S64" s="23" t="str">
        <f t="shared" si="31"/>
        <v/>
      </c>
      <c r="T64" s="26" t="e">
        <f t="shared" si="32"/>
        <v>#VALUE!</v>
      </c>
      <c r="U64" s="63"/>
    </row>
    <row r="65" spans="1:21" ht="19.5" x14ac:dyDescent="0.2">
      <c r="A65" s="30"/>
      <c r="B65" s="29"/>
      <c r="C65" s="29"/>
      <c r="D65" s="30"/>
      <c r="E65" s="30"/>
      <c r="F65" s="30"/>
      <c r="G65" s="16" t="str">
        <f t="shared" si="24"/>
        <v/>
      </c>
      <c r="H65" s="35"/>
      <c r="I65" s="36"/>
      <c r="J65" s="16" t="str">
        <f t="shared" si="25"/>
        <v/>
      </c>
      <c r="K65" s="13" t="str">
        <f t="shared" si="28"/>
        <v/>
      </c>
      <c r="L65" s="13" t="e">
        <f t="shared" si="8"/>
        <v>#VALUE!</v>
      </c>
      <c r="M65" s="39"/>
      <c r="N65" s="18" t="e">
        <f t="shared" si="15"/>
        <v>#VALUE!</v>
      </c>
      <c r="O65" s="20">
        <f t="shared" si="29"/>
        <v>0</v>
      </c>
      <c r="P65" s="40"/>
      <c r="Q65" s="22" t="str">
        <f t="shared" si="30"/>
        <v/>
      </c>
      <c r="R65" s="39"/>
      <c r="S65" s="23" t="str">
        <f t="shared" si="31"/>
        <v/>
      </c>
      <c r="T65" s="26" t="e">
        <f t="shared" si="32"/>
        <v>#VALUE!</v>
      </c>
      <c r="U65" s="63"/>
    </row>
    <row r="66" spans="1:21" ht="19.5" x14ac:dyDescent="0.2">
      <c r="A66" s="30"/>
      <c r="B66" s="29"/>
      <c r="C66" s="29"/>
      <c r="D66" s="30"/>
      <c r="E66" s="30"/>
      <c r="F66" s="30"/>
      <c r="G66" s="16" t="str">
        <f t="shared" si="24"/>
        <v/>
      </c>
      <c r="H66" s="35"/>
      <c r="I66" s="36"/>
      <c r="J66" s="16" t="str">
        <f t="shared" si="25"/>
        <v/>
      </c>
      <c r="K66" s="13" t="str">
        <f t="shared" si="28"/>
        <v/>
      </c>
      <c r="L66" s="13" t="e">
        <f t="shared" si="8"/>
        <v>#VALUE!</v>
      </c>
      <c r="M66" s="39"/>
      <c r="N66" s="18" t="e">
        <f t="shared" si="15"/>
        <v>#VALUE!</v>
      </c>
      <c r="O66" s="20">
        <f t="shared" si="29"/>
        <v>0</v>
      </c>
      <c r="P66" s="40"/>
      <c r="Q66" s="22" t="str">
        <f t="shared" si="30"/>
        <v/>
      </c>
      <c r="R66" s="39"/>
      <c r="S66" s="23" t="str">
        <f t="shared" si="31"/>
        <v/>
      </c>
      <c r="T66" s="26" t="e">
        <f t="shared" si="32"/>
        <v>#VALUE!</v>
      </c>
      <c r="U66" s="63"/>
    </row>
    <row r="67" spans="1:21" ht="19.5" x14ac:dyDescent="0.2">
      <c r="A67" s="30"/>
      <c r="B67" s="29"/>
      <c r="C67" s="29"/>
      <c r="D67" s="30"/>
      <c r="E67" s="30"/>
      <c r="F67" s="30"/>
      <c r="G67" s="16" t="str">
        <f t="shared" si="24"/>
        <v/>
      </c>
      <c r="H67" s="35"/>
      <c r="I67" s="36"/>
      <c r="J67" s="16" t="str">
        <f t="shared" si="25"/>
        <v/>
      </c>
      <c r="K67" s="13" t="str">
        <f t="shared" si="28"/>
        <v/>
      </c>
      <c r="L67" s="13" t="e">
        <f t="shared" ref="L67:L130" si="33">IF(K67&gt;0,K67)+IF(K67&lt;0,0)</f>
        <v>#VALUE!</v>
      </c>
      <c r="M67" s="39"/>
      <c r="N67" s="18" t="e">
        <f t="shared" si="15"/>
        <v>#VALUE!</v>
      </c>
      <c r="O67" s="20">
        <f t="shared" si="29"/>
        <v>0</v>
      </c>
      <c r="P67" s="40"/>
      <c r="Q67" s="22" t="str">
        <f t="shared" si="30"/>
        <v/>
      </c>
      <c r="R67" s="39"/>
      <c r="S67" s="23" t="str">
        <f t="shared" si="31"/>
        <v/>
      </c>
      <c r="T67" s="26" t="e">
        <f t="shared" si="32"/>
        <v>#VALUE!</v>
      </c>
      <c r="U67" s="63"/>
    </row>
    <row r="68" spans="1:21" ht="19.5" x14ac:dyDescent="0.2">
      <c r="A68" s="30"/>
      <c r="B68" s="29"/>
      <c r="C68" s="29"/>
      <c r="D68" s="30"/>
      <c r="E68" s="30"/>
      <c r="F68" s="30"/>
      <c r="G68" s="16" t="str">
        <f t="shared" si="24"/>
        <v/>
      </c>
      <c r="H68" s="35"/>
      <c r="I68" s="36"/>
      <c r="J68" s="16" t="str">
        <f t="shared" si="25"/>
        <v/>
      </c>
      <c r="K68" s="13" t="str">
        <f t="shared" si="28"/>
        <v/>
      </c>
      <c r="L68" s="13" t="e">
        <f t="shared" si="33"/>
        <v>#VALUE!</v>
      </c>
      <c r="M68" s="39"/>
      <c r="N68" s="18" t="e">
        <f t="shared" si="15"/>
        <v>#VALUE!</v>
      </c>
      <c r="O68" s="20">
        <f t="shared" si="29"/>
        <v>0</v>
      </c>
      <c r="P68" s="40"/>
      <c r="Q68" s="22" t="str">
        <f t="shared" si="30"/>
        <v/>
      </c>
      <c r="R68" s="39"/>
      <c r="S68" s="23" t="str">
        <f t="shared" si="31"/>
        <v/>
      </c>
      <c r="T68" s="26" t="e">
        <f t="shared" si="32"/>
        <v>#VALUE!</v>
      </c>
      <c r="U68" s="63"/>
    </row>
    <row r="69" spans="1:21" ht="19.5" x14ac:dyDescent="0.2">
      <c r="A69" s="30"/>
      <c r="B69" s="29"/>
      <c r="C69" s="29"/>
      <c r="D69" s="30"/>
      <c r="E69" s="30"/>
      <c r="F69" s="30"/>
      <c r="G69" s="16" t="str">
        <f t="shared" si="24"/>
        <v/>
      </c>
      <c r="H69" s="35"/>
      <c r="I69" s="36"/>
      <c r="J69" s="16" t="str">
        <f t="shared" si="25"/>
        <v/>
      </c>
      <c r="K69" s="13" t="str">
        <f t="shared" si="28"/>
        <v/>
      </c>
      <c r="L69" s="13" t="e">
        <f t="shared" si="33"/>
        <v>#VALUE!</v>
      </c>
      <c r="M69" s="39"/>
      <c r="N69" s="18" t="e">
        <f t="shared" si="15"/>
        <v>#VALUE!</v>
      </c>
      <c r="O69" s="20">
        <f t="shared" si="29"/>
        <v>0</v>
      </c>
      <c r="P69" s="40"/>
      <c r="Q69" s="22" t="str">
        <f t="shared" si="30"/>
        <v/>
      </c>
      <c r="R69" s="39"/>
      <c r="S69" s="23" t="str">
        <f t="shared" si="31"/>
        <v/>
      </c>
      <c r="T69" s="26" t="e">
        <f t="shared" si="32"/>
        <v>#VALUE!</v>
      </c>
      <c r="U69" s="63"/>
    </row>
    <row r="70" spans="1:21" ht="19.5" x14ac:dyDescent="0.2">
      <c r="A70" s="30"/>
      <c r="B70" s="29"/>
      <c r="C70" s="29"/>
      <c r="D70" s="30"/>
      <c r="E70" s="30"/>
      <c r="F70" s="30"/>
      <c r="G70" s="16" t="str">
        <f t="shared" si="24"/>
        <v/>
      </c>
      <c r="H70" s="35"/>
      <c r="I70" s="36"/>
      <c r="J70" s="16" t="str">
        <f t="shared" si="25"/>
        <v/>
      </c>
      <c r="K70" s="13" t="str">
        <f t="shared" si="28"/>
        <v/>
      </c>
      <c r="L70" s="13" t="e">
        <f t="shared" si="33"/>
        <v>#VALUE!</v>
      </c>
      <c r="M70" s="39"/>
      <c r="N70" s="18" t="e">
        <f t="shared" si="15"/>
        <v>#VALUE!</v>
      </c>
      <c r="O70" s="20">
        <f t="shared" si="29"/>
        <v>0</v>
      </c>
      <c r="P70" s="40"/>
      <c r="Q70" s="22" t="str">
        <f t="shared" si="30"/>
        <v/>
      </c>
      <c r="R70" s="39"/>
      <c r="S70" s="23" t="str">
        <f t="shared" si="31"/>
        <v/>
      </c>
      <c r="T70" s="26" t="e">
        <f t="shared" si="32"/>
        <v>#VALUE!</v>
      </c>
      <c r="U70" s="63"/>
    </row>
    <row r="71" spans="1:21" ht="19.5" x14ac:dyDescent="0.2">
      <c r="A71" s="30"/>
      <c r="B71" s="29"/>
      <c r="C71" s="29"/>
      <c r="D71" s="30"/>
      <c r="E71" s="30"/>
      <c r="F71" s="30"/>
      <c r="G71" s="16" t="str">
        <f t="shared" si="24"/>
        <v/>
      </c>
      <c r="H71" s="35"/>
      <c r="I71" s="36"/>
      <c r="J71" s="16" t="str">
        <f t="shared" si="25"/>
        <v/>
      </c>
      <c r="K71" s="13" t="str">
        <f t="shared" si="28"/>
        <v/>
      </c>
      <c r="L71" s="13" t="e">
        <f t="shared" si="33"/>
        <v>#VALUE!</v>
      </c>
      <c r="M71" s="39"/>
      <c r="N71" s="18" t="e">
        <f t="shared" si="15"/>
        <v>#VALUE!</v>
      </c>
      <c r="O71" s="20">
        <f t="shared" si="29"/>
        <v>0</v>
      </c>
      <c r="P71" s="40"/>
      <c r="Q71" s="22" t="str">
        <f t="shared" si="30"/>
        <v/>
      </c>
      <c r="R71" s="39"/>
      <c r="S71" s="23" t="str">
        <f t="shared" si="31"/>
        <v/>
      </c>
      <c r="T71" s="26" t="e">
        <f t="shared" si="32"/>
        <v>#VALUE!</v>
      </c>
      <c r="U71" s="63"/>
    </row>
    <row r="72" spans="1:21" ht="19.5" x14ac:dyDescent="0.2">
      <c r="A72" s="30"/>
      <c r="B72" s="29"/>
      <c r="C72" s="29"/>
      <c r="D72" s="30"/>
      <c r="E72" s="30"/>
      <c r="F72" s="30"/>
      <c r="G72" s="16" t="str">
        <f t="shared" ref="G72:G105" si="34">IF(A47&lt;&gt;"",VLOOKUP(D72,CaracRecherche,2,FALSE),"")</f>
        <v/>
      </c>
      <c r="H72" s="35"/>
      <c r="I72" s="36"/>
      <c r="J72" s="16" t="str">
        <f t="shared" ref="J72:J105" si="35">IF(A47&lt;&gt;"",VLOOKUP(D72,CaracRecherche,3,FALSE),"")</f>
        <v/>
      </c>
      <c r="K72" s="13" t="str">
        <f t="shared" ref="K72:K92" si="36">IF(AND(A47&lt;&gt;"",H72&lt;&gt;"",I72&lt;&gt;""),ROUNDUP((I72-H72-G72)/J72,0),"")</f>
        <v/>
      </c>
      <c r="L72" s="13" t="e">
        <f t="shared" si="33"/>
        <v>#VALUE!</v>
      </c>
      <c r="M72" s="39"/>
      <c r="N72" s="18" t="e">
        <f t="shared" si="15"/>
        <v>#VALUE!</v>
      </c>
      <c r="O72" s="20">
        <f t="shared" si="11"/>
        <v>0</v>
      </c>
      <c r="P72" s="40"/>
      <c r="Q72" s="22" t="str">
        <f t="shared" si="27"/>
        <v/>
      </c>
      <c r="R72" s="39"/>
      <c r="S72" s="23" t="str">
        <f t="shared" si="13"/>
        <v/>
      </c>
      <c r="T72" s="26" t="e">
        <f t="shared" si="14"/>
        <v>#VALUE!</v>
      </c>
      <c r="U72" s="63"/>
    </row>
    <row r="73" spans="1:21" ht="19.5" x14ac:dyDescent="0.2">
      <c r="A73" s="30"/>
      <c r="B73" s="29"/>
      <c r="C73" s="29"/>
      <c r="D73" s="30"/>
      <c r="E73" s="30"/>
      <c r="F73" s="30"/>
      <c r="G73" s="16" t="str">
        <f t="shared" si="34"/>
        <v/>
      </c>
      <c r="H73" s="35"/>
      <c r="I73" s="36"/>
      <c r="J73" s="16" t="str">
        <f t="shared" si="35"/>
        <v/>
      </c>
      <c r="K73" s="13" t="str">
        <f t="shared" si="36"/>
        <v/>
      </c>
      <c r="L73" s="13" t="e">
        <f t="shared" si="33"/>
        <v>#VALUE!</v>
      </c>
      <c r="M73" s="39"/>
      <c r="N73" s="18" t="e">
        <f t="shared" si="15"/>
        <v>#VALUE!</v>
      </c>
      <c r="O73" s="20">
        <f t="shared" si="11"/>
        <v>0</v>
      </c>
      <c r="P73" s="40"/>
      <c r="Q73" s="22" t="str">
        <f t="shared" si="27"/>
        <v/>
      </c>
      <c r="R73" s="39"/>
      <c r="S73" s="23" t="str">
        <f t="shared" si="13"/>
        <v/>
      </c>
      <c r="T73" s="26" t="e">
        <f t="shared" si="14"/>
        <v>#VALUE!</v>
      </c>
      <c r="U73" s="63"/>
    </row>
    <row r="74" spans="1:21" ht="19.5" x14ac:dyDescent="0.2">
      <c r="A74" s="30"/>
      <c r="B74" s="29"/>
      <c r="C74" s="29"/>
      <c r="D74" s="30"/>
      <c r="E74" s="30"/>
      <c r="F74" s="30"/>
      <c r="G74" s="16" t="str">
        <f t="shared" si="34"/>
        <v/>
      </c>
      <c r="H74" s="35"/>
      <c r="I74" s="36"/>
      <c r="J74" s="16" t="str">
        <f t="shared" si="35"/>
        <v/>
      </c>
      <c r="K74" s="13" t="str">
        <f t="shared" si="36"/>
        <v/>
      </c>
      <c r="L74" s="13" t="e">
        <f t="shared" si="33"/>
        <v>#VALUE!</v>
      </c>
      <c r="M74" s="39"/>
      <c r="N74" s="18" t="e">
        <f t="shared" si="15"/>
        <v>#VALUE!</v>
      </c>
      <c r="O74" s="20">
        <f t="shared" si="11"/>
        <v>0</v>
      </c>
      <c r="P74" s="40"/>
      <c r="Q74" s="22" t="str">
        <f t="shared" si="27"/>
        <v/>
      </c>
      <c r="R74" s="39"/>
      <c r="S74" s="23" t="str">
        <f t="shared" si="13"/>
        <v/>
      </c>
      <c r="T74" s="26" t="e">
        <f t="shared" si="14"/>
        <v>#VALUE!</v>
      </c>
      <c r="U74" s="63"/>
    </row>
    <row r="75" spans="1:21" ht="19.5" x14ac:dyDescent="0.2">
      <c r="A75" s="30"/>
      <c r="B75" s="29"/>
      <c r="C75" s="29"/>
      <c r="D75" s="30"/>
      <c r="E75" s="30"/>
      <c r="F75" s="30"/>
      <c r="G75" s="16" t="str">
        <f t="shared" si="34"/>
        <v/>
      </c>
      <c r="H75" s="35"/>
      <c r="I75" s="36"/>
      <c r="J75" s="16" t="str">
        <f t="shared" si="35"/>
        <v/>
      </c>
      <c r="K75" s="13" t="str">
        <f t="shared" si="36"/>
        <v/>
      </c>
      <c r="L75" s="13" t="e">
        <f t="shared" si="33"/>
        <v>#VALUE!</v>
      </c>
      <c r="M75" s="39"/>
      <c r="N75" s="18" t="e">
        <f t="shared" si="15"/>
        <v>#VALUE!</v>
      </c>
      <c r="O75" s="20">
        <f t="shared" si="11"/>
        <v>0</v>
      </c>
      <c r="P75" s="40"/>
      <c r="Q75" s="22" t="str">
        <f t="shared" si="27"/>
        <v/>
      </c>
      <c r="R75" s="39"/>
      <c r="S75" s="23" t="str">
        <f t="shared" si="13"/>
        <v/>
      </c>
      <c r="T75" s="26" t="e">
        <f t="shared" si="14"/>
        <v>#VALUE!</v>
      </c>
      <c r="U75" s="63"/>
    </row>
    <row r="76" spans="1:21" ht="19.5" x14ac:dyDescent="0.2">
      <c r="A76" s="30"/>
      <c r="B76" s="29"/>
      <c r="C76" s="29"/>
      <c r="D76" s="30"/>
      <c r="E76" s="30"/>
      <c r="F76" s="30"/>
      <c r="G76" s="16" t="str">
        <f t="shared" si="34"/>
        <v/>
      </c>
      <c r="H76" s="35"/>
      <c r="I76" s="36"/>
      <c r="J76" s="16" t="str">
        <f t="shared" si="35"/>
        <v/>
      </c>
      <c r="K76" s="13" t="str">
        <f t="shared" si="36"/>
        <v/>
      </c>
      <c r="L76" s="13" t="e">
        <f t="shared" si="33"/>
        <v>#VALUE!</v>
      </c>
      <c r="M76" s="39"/>
      <c r="N76" s="18" t="e">
        <f t="shared" si="15"/>
        <v>#VALUE!</v>
      </c>
      <c r="O76" s="20">
        <f t="shared" si="11"/>
        <v>0</v>
      </c>
      <c r="P76" s="40"/>
      <c r="Q76" s="22" t="str">
        <f t="shared" si="27"/>
        <v/>
      </c>
      <c r="R76" s="39"/>
      <c r="S76" s="23" t="str">
        <f t="shared" si="13"/>
        <v/>
      </c>
      <c r="T76" s="26" t="e">
        <f t="shared" si="14"/>
        <v>#VALUE!</v>
      </c>
      <c r="U76" s="63"/>
    </row>
    <row r="77" spans="1:21" ht="19.5" x14ac:dyDescent="0.2">
      <c r="A77" s="30"/>
      <c r="B77" s="29"/>
      <c r="C77" s="29"/>
      <c r="D77" s="30"/>
      <c r="E77" s="30"/>
      <c r="F77" s="30"/>
      <c r="G77" s="16" t="str">
        <f t="shared" si="34"/>
        <v/>
      </c>
      <c r="H77" s="35"/>
      <c r="I77" s="36"/>
      <c r="J77" s="16" t="str">
        <f t="shared" si="35"/>
        <v/>
      </c>
      <c r="K77" s="13" t="str">
        <f t="shared" si="36"/>
        <v/>
      </c>
      <c r="L77" s="13" t="e">
        <f t="shared" si="33"/>
        <v>#VALUE!</v>
      </c>
      <c r="M77" s="39"/>
      <c r="N77" s="18" t="e">
        <f t="shared" si="15"/>
        <v>#VALUE!</v>
      </c>
      <c r="O77" s="20">
        <f t="shared" si="11"/>
        <v>0</v>
      </c>
      <c r="P77" s="40"/>
      <c r="Q77" s="22" t="str">
        <f t="shared" si="27"/>
        <v/>
      </c>
      <c r="R77" s="39"/>
      <c r="S77" s="23" t="str">
        <f t="shared" si="13"/>
        <v/>
      </c>
      <c r="T77" s="26" t="e">
        <f t="shared" si="14"/>
        <v>#VALUE!</v>
      </c>
      <c r="U77" s="63"/>
    </row>
    <row r="78" spans="1:21" ht="19.5" x14ac:dyDescent="0.2">
      <c r="A78" s="30"/>
      <c r="B78" s="29"/>
      <c r="C78" s="29"/>
      <c r="D78" s="30"/>
      <c r="E78" s="30"/>
      <c r="F78" s="30"/>
      <c r="G78" s="16" t="str">
        <f t="shared" si="34"/>
        <v/>
      </c>
      <c r="H78" s="35"/>
      <c r="I78" s="36"/>
      <c r="J78" s="16" t="str">
        <f t="shared" si="35"/>
        <v/>
      </c>
      <c r="K78" s="13" t="str">
        <f t="shared" si="36"/>
        <v/>
      </c>
      <c r="L78" s="13" t="e">
        <f t="shared" si="33"/>
        <v>#VALUE!</v>
      </c>
      <c r="M78" s="39"/>
      <c r="N78" s="18" t="e">
        <f t="shared" si="15"/>
        <v>#VALUE!</v>
      </c>
      <c r="O78" s="20">
        <f t="shared" si="11"/>
        <v>0</v>
      </c>
      <c r="P78" s="40"/>
      <c r="Q78" s="22" t="str">
        <f t="shared" si="27"/>
        <v/>
      </c>
      <c r="R78" s="39"/>
      <c r="S78" s="23" t="str">
        <f t="shared" si="13"/>
        <v/>
      </c>
      <c r="T78" s="26" t="e">
        <f t="shared" si="14"/>
        <v>#VALUE!</v>
      </c>
      <c r="U78" s="63"/>
    </row>
    <row r="79" spans="1:21" ht="19.5" x14ac:dyDescent="0.2">
      <c r="A79" s="30"/>
      <c r="B79" s="29"/>
      <c r="C79" s="29"/>
      <c r="D79" s="30"/>
      <c r="E79" s="30"/>
      <c r="F79" s="30"/>
      <c r="G79" s="16" t="str">
        <f t="shared" si="34"/>
        <v/>
      </c>
      <c r="H79" s="35"/>
      <c r="I79" s="36"/>
      <c r="J79" s="16" t="str">
        <f t="shared" si="35"/>
        <v/>
      </c>
      <c r="K79" s="13" t="str">
        <f t="shared" si="36"/>
        <v/>
      </c>
      <c r="L79" s="13" t="e">
        <f t="shared" si="33"/>
        <v>#VALUE!</v>
      </c>
      <c r="M79" s="39"/>
      <c r="N79" s="18" t="e">
        <f t="shared" si="15"/>
        <v>#VALUE!</v>
      </c>
      <c r="O79" s="20">
        <f t="shared" si="11"/>
        <v>0</v>
      </c>
      <c r="P79" s="40"/>
      <c r="Q79" s="22" t="str">
        <f t="shared" si="27"/>
        <v/>
      </c>
      <c r="R79" s="39"/>
      <c r="S79" s="23" t="str">
        <f t="shared" si="13"/>
        <v/>
      </c>
      <c r="T79" s="26" t="e">
        <f t="shared" si="14"/>
        <v>#VALUE!</v>
      </c>
      <c r="U79" s="63"/>
    </row>
    <row r="80" spans="1:21" ht="19.5" x14ac:dyDescent="0.2">
      <c r="A80" s="30"/>
      <c r="B80" s="29"/>
      <c r="C80" s="29"/>
      <c r="D80" s="30"/>
      <c r="E80" s="30"/>
      <c r="F80" s="30"/>
      <c r="G80" s="16" t="str">
        <f t="shared" si="34"/>
        <v/>
      </c>
      <c r="H80" s="35"/>
      <c r="I80" s="36"/>
      <c r="J80" s="16" t="str">
        <f t="shared" si="35"/>
        <v/>
      </c>
      <c r="K80" s="13" t="str">
        <f t="shared" si="36"/>
        <v/>
      </c>
      <c r="L80" s="13" t="e">
        <f t="shared" si="33"/>
        <v>#VALUE!</v>
      </c>
      <c r="M80" s="39"/>
      <c r="N80" s="18" t="e">
        <f t="shared" ref="N80:N143" si="37">M80-L80</f>
        <v>#VALUE!</v>
      </c>
      <c r="O80" s="20">
        <f t="shared" si="11"/>
        <v>0</v>
      </c>
      <c r="P80" s="40"/>
      <c r="Q80" s="22" t="str">
        <f t="shared" si="27"/>
        <v/>
      </c>
      <c r="R80" s="39"/>
      <c r="S80" s="23" t="str">
        <f t="shared" si="13"/>
        <v/>
      </c>
      <c r="T80" s="26" t="e">
        <f t="shared" si="14"/>
        <v>#VALUE!</v>
      </c>
      <c r="U80" s="63"/>
    </row>
    <row r="81" spans="1:21" ht="19.5" x14ac:dyDescent="0.2">
      <c r="A81" s="30"/>
      <c r="B81" s="29"/>
      <c r="C81" s="29"/>
      <c r="D81" s="30"/>
      <c r="E81" s="30"/>
      <c r="F81" s="30"/>
      <c r="G81" s="16" t="str">
        <f t="shared" si="34"/>
        <v/>
      </c>
      <c r="H81" s="35"/>
      <c r="I81" s="36"/>
      <c r="J81" s="16" t="str">
        <f t="shared" si="35"/>
        <v/>
      </c>
      <c r="K81" s="13" t="str">
        <f t="shared" si="36"/>
        <v/>
      </c>
      <c r="L81" s="13" t="e">
        <f t="shared" si="33"/>
        <v>#VALUE!</v>
      </c>
      <c r="M81" s="39"/>
      <c r="N81" s="18" t="e">
        <f t="shared" si="37"/>
        <v>#VALUE!</v>
      </c>
      <c r="O81" s="20">
        <f t="shared" si="11"/>
        <v>0</v>
      </c>
      <c r="P81" s="40"/>
      <c r="Q81" s="22" t="str">
        <f t="shared" si="27"/>
        <v/>
      </c>
      <c r="R81" s="39"/>
      <c r="S81" s="23" t="str">
        <f t="shared" si="13"/>
        <v/>
      </c>
      <c r="T81" s="26" t="e">
        <f t="shared" si="14"/>
        <v>#VALUE!</v>
      </c>
      <c r="U81" s="63"/>
    </row>
    <row r="82" spans="1:21" ht="19.5" x14ac:dyDescent="0.2">
      <c r="A82" s="30"/>
      <c r="B82" s="29"/>
      <c r="C82" s="29"/>
      <c r="D82" s="30"/>
      <c r="E82" s="30"/>
      <c r="F82" s="30"/>
      <c r="G82" s="16" t="str">
        <f t="shared" si="34"/>
        <v/>
      </c>
      <c r="H82" s="35"/>
      <c r="I82" s="36"/>
      <c r="J82" s="16" t="str">
        <f t="shared" si="35"/>
        <v/>
      </c>
      <c r="K82" s="13" t="str">
        <f t="shared" si="36"/>
        <v/>
      </c>
      <c r="L82" s="13" t="e">
        <f t="shared" si="33"/>
        <v>#VALUE!</v>
      </c>
      <c r="M82" s="39"/>
      <c r="N82" s="18" t="e">
        <f t="shared" si="37"/>
        <v>#VALUE!</v>
      </c>
      <c r="O82" s="20">
        <f t="shared" si="11"/>
        <v>0</v>
      </c>
      <c r="P82" s="40"/>
      <c r="Q82" s="22" t="str">
        <f t="shared" si="27"/>
        <v/>
      </c>
      <c r="R82" s="39"/>
      <c r="S82" s="23" t="str">
        <f t="shared" si="13"/>
        <v/>
      </c>
      <c r="T82" s="26" t="e">
        <f t="shared" si="14"/>
        <v>#VALUE!</v>
      </c>
      <c r="U82" s="63"/>
    </row>
    <row r="83" spans="1:21" ht="19.5" x14ac:dyDescent="0.2">
      <c r="A83" s="30"/>
      <c r="B83" s="29"/>
      <c r="C83" s="29"/>
      <c r="D83" s="30"/>
      <c r="E83" s="30"/>
      <c r="F83" s="30"/>
      <c r="G83" s="16" t="str">
        <f t="shared" si="34"/>
        <v/>
      </c>
      <c r="H83" s="35"/>
      <c r="I83" s="36"/>
      <c r="J83" s="16" t="str">
        <f t="shared" si="35"/>
        <v/>
      </c>
      <c r="K83" s="13" t="str">
        <f t="shared" si="36"/>
        <v/>
      </c>
      <c r="L83" s="13" t="e">
        <f t="shared" si="33"/>
        <v>#VALUE!</v>
      </c>
      <c r="M83" s="39"/>
      <c r="N83" s="18" t="e">
        <f t="shared" si="37"/>
        <v>#VALUE!</v>
      </c>
      <c r="O83" s="20">
        <f t="shared" si="11"/>
        <v>0</v>
      </c>
      <c r="P83" s="40"/>
      <c r="Q83" s="22" t="str">
        <f t="shared" si="27"/>
        <v/>
      </c>
      <c r="R83" s="39"/>
      <c r="S83" s="23" t="str">
        <f t="shared" si="13"/>
        <v/>
      </c>
      <c r="T83" s="26" t="e">
        <f t="shared" si="14"/>
        <v>#VALUE!</v>
      </c>
      <c r="U83" s="63"/>
    </row>
    <row r="84" spans="1:21" ht="19.5" x14ac:dyDescent="0.2">
      <c r="A84" s="30"/>
      <c r="B84" s="29"/>
      <c r="C84" s="29"/>
      <c r="D84" s="30"/>
      <c r="E84" s="30"/>
      <c r="F84" s="30"/>
      <c r="G84" s="16" t="str">
        <f t="shared" si="34"/>
        <v/>
      </c>
      <c r="H84" s="35"/>
      <c r="I84" s="36"/>
      <c r="J84" s="16" t="str">
        <f t="shared" si="35"/>
        <v/>
      </c>
      <c r="K84" s="13" t="str">
        <f t="shared" si="36"/>
        <v/>
      </c>
      <c r="L84" s="13" t="e">
        <f t="shared" si="33"/>
        <v>#VALUE!</v>
      </c>
      <c r="M84" s="39"/>
      <c r="N84" s="18" t="e">
        <f t="shared" si="37"/>
        <v>#VALUE!</v>
      </c>
      <c r="O84" s="20">
        <f>I84-H84</f>
        <v>0</v>
      </c>
      <c r="P84" s="40"/>
      <c r="Q84" s="22" t="str">
        <f t="shared" si="27"/>
        <v/>
      </c>
      <c r="R84" s="39"/>
      <c r="S84" s="23" t="str">
        <f t="shared" si="13"/>
        <v/>
      </c>
      <c r="T84" s="26" t="e">
        <f>S84+Q84</f>
        <v>#VALUE!</v>
      </c>
      <c r="U84" s="63"/>
    </row>
    <row r="85" spans="1:21" ht="19.5" x14ac:dyDescent="0.2">
      <c r="A85" s="30"/>
      <c r="B85" s="29"/>
      <c r="C85" s="29"/>
      <c r="D85" s="30"/>
      <c r="E85" s="30"/>
      <c r="F85" s="30"/>
      <c r="G85" s="16" t="str">
        <f t="shared" si="34"/>
        <v/>
      </c>
      <c r="H85" s="35"/>
      <c r="I85" s="36"/>
      <c r="J85" s="16" t="str">
        <f t="shared" si="35"/>
        <v/>
      </c>
      <c r="K85" s="13" t="str">
        <f t="shared" si="36"/>
        <v/>
      </c>
      <c r="L85" s="13" t="e">
        <f t="shared" si="33"/>
        <v>#VALUE!</v>
      </c>
      <c r="M85" s="39"/>
      <c r="N85" s="18" t="e">
        <f t="shared" si="37"/>
        <v>#VALUE!</v>
      </c>
      <c r="O85" s="20">
        <f t="shared" si="11"/>
        <v>0</v>
      </c>
      <c r="P85" s="40"/>
      <c r="Q85" s="22" t="str">
        <f t="shared" si="27"/>
        <v/>
      </c>
      <c r="R85" s="39"/>
      <c r="S85" s="23" t="str">
        <f t="shared" si="13"/>
        <v/>
      </c>
      <c r="T85" s="26" t="e">
        <f t="shared" si="14"/>
        <v>#VALUE!</v>
      </c>
      <c r="U85" s="63"/>
    </row>
    <row r="86" spans="1:21" ht="19.5" x14ac:dyDescent="0.2">
      <c r="A86" s="30"/>
      <c r="B86" s="29"/>
      <c r="C86" s="29"/>
      <c r="D86" s="30"/>
      <c r="E86" s="30"/>
      <c r="F86" s="30"/>
      <c r="G86" s="16" t="str">
        <f t="shared" si="34"/>
        <v/>
      </c>
      <c r="H86" s="35"/>
      <c r="I86" s="36"/>
      <c r="J86" s="16" t="str">
        <f t="shared" si="35"/>
        <v/>
      </c>
      <c r="K86" s="13" t="str">
        <f t="shared" si="36"/>
        <v/>
      </c>
      <c r="L86" s="13" t="e">
        <f t="shared" si="33"/>
        <v>#VALUE!</v>
      </c>
      <c r="M86" s="39"/>
      <c r="N86" s="18" t="e">
        <f t="shared" si="37"/>
        <v>#VALUE!</v>
      </c>
      <c r="O86" s="20">
        <f t="shared" si="11"/>
        <v>0</v>
      </c>
      <c r="P86" s="40"/>
      <c r="Q86" s="22" t="str">
        <f t="shared" si="27"/>
        <v/>
      </c>
      <c r="R86" s="39"/>
      <c r="S86" s="23" t="str">
        <f t="shared" si="13"/>
        <v/>
      </c>
      <c r="T86" s="26" t="e">
        <f t="shared" si="14"/>
        <v>#VALUE!</v>
      </c>
      <c r="U86" s="63"/>
    </row>
    <row r="87" spans="1:21" ht="19.5" x14ac:dyDescent="0.2">
      <c r="A87" s="30"/>
      <c r="B87" s="29"/>
      <c r="C87" s="29"/>
      <c r="D87" s="30"/>
      <c r="E87" s="30"/>
      <c r="F87" s="30"/>
      <c r="G87" s="16" t="str">
        <f t="shared" si="34"/>
        <v/>
      </c>
      <c r="H87" s="35"/>
      <c r="I87" s="36"/>
      <c r="J87" s="16" t="str">
        <f t="shared" si="35"/>
        <v/>
      </c>
      <c r="K87" s="13" t="str">
        <f t="shared" si="36"/>
        <v/>
      </c>
      <c r="L87" s="13" t="e">
        <f t="shared" si="33"/>
        <v>#VALUE!</v>
      </c>
      <c r="M87" s="39"/>
      <c r="N87" s="18" t="e">
        <f t="shared" si="37"/>
        <v>#VALUE!</v>
      </c>
      <c r="O87" s="20">
        <f t="shared" si="11"/>
        <v>0</v>
      </c>
      <c r="P87" s="40"/>
      <c r="Q87" s="22" t="str">
        <f t="shared" si="27"/>
        <v/>
      </c>
      <c r="R87" s="39"/>
      <c r="S87" s="23" t="str">
        <f t="shared" si="13"/>
        <v/>
      </c>
      <c r="T87" s="26" t="e">
        <f t="shared" si="14"/>
        <v>#VALUE!</v>
      </c>
      <c r="U87" s="63"/>
    </row>
    <row r="88" spans="1:21" ht="19.5" x14ac:dyDescent="0.2">
      <c r="A88" s="30"/>
      <c r="B88" s="29"/>
      <c r="C88" s="29"/>
      <c r="D88" s="30"/>
      <c r="E88" s="30"/>
      <c r="F88" s="30"/>
      <c r="G88" s="16" t="str">
        <f t="shared" si="34"/>
        <v/>
      </c>
      <c r="H88" s="35"/>
      <c r="I88" s="36"/>
      <c r="J88" s="16" t="str">
        <f t="shared" si="35"/>
        <v/>
      </c>
      <c r="K88" s="13" t="str">
        <f t="shared" si="36"/>
        <v/>
      </c>
      <c r="L88" s="13" t="e">
        <f t="shared" si="33"/>
        <v>#VALUE!</v>
      </c>
      <c r="M88" s="39"/>
      <c r="N88" s="18" t="e">
        <f t="shared" si="37"/>
        <v>#VALUE!</v>
      </c>
      <c r="O88" s="20">
        <f t="shared" si="11"/>
        <v>0</v>
      </c>
      <c r="P88" s="40"/>
      <c r="Q88" s="22" t="str">
        <f t="shared" si="27"/>
        <v/>
      </c>
      <c r="R88" s="39"/>
      <c r="S88" s="23" t="str">
        <f t="shared" si="13"/>
        <v/>
      </c>
      <c r="T88" s="26" t="e">
        <f t="shared" si="14"/>
        <v>#VALUE!</v>
      </c>
      <c r="U88" s="63"/>
    </row>
    <row r="89" spans="1:21" ht="19.5" x14ac:dyDescent="0.2">
      <c r="A89" s="30"/>
      <c r="B89" s="29"/>
      <c r="C89" s="29"/>
      <c r="D89" s="30"/>
      <c r="E89" s="30"/>
      <c r="F89" s="30"/>
      <c r="G89" s="16" t="str">
        <f t="shared" si="34"/>
        <v/>
      </c>
      <c r="H89" s="35"/>
      <c r="I89" s="36"/>
      <c r="J89" s="16" t="str">
        <f t="shared" si="35"/>
        <v/>
      </c>
      <c r="K89" s="13" t="str">
        <f t="shared" si="36"/>
        <v/>
      </c>
      <c r="L89" s="13" t="e">
        <f t="shared" si="33"/>
        <v>#VALUE!</v>
      </c>
      <c r="M89" s="39"/>
      <c r="N89" s="18" t="e">
        <f t="shared" si="37"/>
        <v>#VALUE!</v>
      </c>
      <c r="O89" s="20">
        <f>I89-H89</f>
        <v>0</v>
      </c>
      <c r="P89" s="40"/>
      <c r="Q89" s="22" t="str">
        <f t="shared" si="27"/>
        <v/>
      </c>
      <c r="R89" s="39"/>
      <c r="S89" s="23" t="str">
        <f t="shared" si="13"/>
        <v/>
      </c>
      <c r="T89" s="26" t="e">
        <f>S89+Q89</f>
        <v>#VALUE!</v>
      </c>
      <c r="U89" s="63"/>
    </row>
    <row r="90" spans="1:21" ht="19.5" x14ac:dyDescent="0.2">
      <c r="A90" s="30"/>
      <c r="B90" s="29"/>
      <c r="C90" s="29"/>
      <c r="D90" s="30"/>
      <c r="E90" s="30"/>
      <c r="F90" s="30"/>
      <c r="G90" s="16" t="str">
        <f t="shared" si="34"/>
        <v/>
      </c>
      <c r="H90" s="35"/>
      <c r="I90" s="36"/>
      <c r="J90" s="16" t="str">
        <f t="shared" si="35"/>
        <v/>
      </c>
      <c r="K90" s="13" t="str">
        <f t="shared" si="36"/>
        <v/>
      </c>
      <c r="L90" s="13" t="e">
        <f t="shared" si="33"/>
        <v>#VALUE!</v>
      </c>
      <c r="M90" s="39"/>
      <c r="N90" s="18" t="e">
        <f t="shared" si="37"/>
        <v>#VALUE!</v>
      </c>
      <c r="O90" s="20">
        <f>I90-H90</f>
        <v>0</v>
      </c>
      <c r="P90" s="40"/>
      <c r="Q90" s="22" t="str">
        <f t="shared" si="27"/>
        <v/>
      </c>
      <c r="R90" s="39"/>
      <c r="S90" s="23" t="str">
        <f t="shared" si="13"/>
        <v/>
      </c>
      <c r="T90" s="26" t="e">
        <f>S90+Q90</f>
        <v>#VALUE!</v>
      </c>
      <c r="U90" s="63"/>
    </row>
    <row r="91" spans="1:21" ht="19.5" x14ac:dyDescent="0.2">
      <c r="A91" s="30"/>
      <c r="B91" s="29"/>
      <c r="C91" s="29"/>
      <c r="D91" s="30"/>
      <c r="E91" s="30"/>
      <c r="F91" s="30"/>
      <c r="G91" s="16" t="str">
        <f t="shared" si="34"/>
        <v/>
      </c>
      <c r="H91" s="35"/>
      <c r="I91" s="36"/>
      <c r="J91" s="16" t="str">
        <f t="shared" si="35"/>
        <v/>
      </c>
      <c r="K91" s="13" t="str">
        <f t="shared" si="36"/>
        <v/>
      </c>
      <c r="L91" s="13" t="e">
        <f t="shared" si="33"/>
        <v>#VALUE!</v>
      </c>
      <c r="M91" s="39"/>
      <c r="N91" s="18" t="e">
        <f t="shared" si="37"/>
        <v>#VALUE!</v>
      </c>
      <c r="O91" s="20">
        <f t="shared" si="11"/>
        <v>0</v>
      </c>
      <c r="P91" s="40"/>
      <c r="Q91" s="22" t="str">
        <f t="shared" si="27"/>
        <v/>
      </c>
      <c r="R91" s="39"/>
      <c r="S91" s="23" t="str">
        <f t="shared" si="13"/>
        <v/>
      </c>
      <c r="T91" s="26" t="e">
        <f t="shared" si="14"/>
        <v>#VALUE!</v>
      </c>
      <c r="U91" s="63"/>
    </row>
    <row r="92" spans="1:21" ht="19.5" x14ac:dyDescent="0.2">
      <c r="A92" s="30"/>
      <c r="B92" s="29"/>
      <c r="C92" s="29"/>
      <c r="D92" s="30"/>
      <c r="E92" s="30"/>
      <c r="F92" s="30"/>
      <c r="G92" s="16" t="str">
        <f t="shared" si="34"/>
        <v/>
      </c>
      <c r="H92" s="35"/>
      <c r="I92" s="36"/>
      <c r="J92" s="16" t="str">
        <f t="shared" si="35"/>
        <v/>
      </c>
      <c r="K92" s="13" t="str">
        <f t="shared" si="36"/>
        <v/>
      </c>
      <c r="L92" s="13" t="e">
        <f t="shared" si="33"/>
        <v>#VALUE!</v>
      </c>
      <c r="M92" s="39"/>
      <c r="N92" s="18" t="e">
        <f t="shared" si="37"/>
        <v>#VALUE!</v>
      </c>
      <c r="O92" s="20">
        <f t="shared" si="11"/>
        <v>0</v>
      </c>
      <c r="P92" s="40"/>
      <c r="Q92" s="22" t="str">
        <f t="shared" si="27"/>
        <v/>
      </c>
      <c r="R92" s="39"/>
      <c r="S92" s="23" t="str">
        <f t="shared" si="13"/>
        <v/>
      </c>
      <c r="T92" s="26" t="e">
        <f t="shared" si="14"/>
        <v>#VALUE!</v>
      </c>
      <c r="U92" s="63"/>
    </row>
    <row r="93" spans="1:21" ht="19.5" x14ac:dyDescent="0.2">
      <c r="A93" s="30"/>
      <c r="B93" s="29"/>
      <c r="C93" s="29"/>
      <c r="D93" s="30"/>
      <c r="E93" s="30"/>
      <c r="F93" s="30"/>
      <c r="G93" s="16" t="str">
        <f t="shared" si="34"/>
        <v/>
      </c>
      <c r="H93" s="35"/>
      <c r="I93" s="36"/>
      <c r="J93" s="16" t="str">
        <f t="shared" si="35"/>
        <v/>
      </c>
      <c r="K93" s="13" t="str">
        <f t="shared" ref="K93:K105" si="38">IF(AND(A68&lt;&gt;"",H93&lt;&gt;"",I93&lt;&gt;""),ROUNDUP((I93-H93-G93)/J93,0),"")</f>
        <v/>
      </c>
      <c r="L93" s="13" t="e">
        <f t="shared" si="33"/>
        <v>#VALUE!</v>
      </c>
      <c r="M93" s="39"/>
      <c r="N93" s="18" t="e">
        <f t="shared" si="37"/>
        <v>#VALUE!</v>
      </c>
      <c r="O93" s="20">
        <f t="shared" ref="O93:O105" si="39">I93-H93</f>
        <v>0</v>
      </c>
      <c r="P93" s="40"/>
      <c r="Q93" s="22" t="str">
        <f t="shared" ref="Q93:Q105" si="40">IF(P93&lt;&gt;"",VLOOKUP(P93,ClassementPoints,2,FALSE),"")</f>
        <v/>
      </c>
      <c r="R93" s="39"/>
      <c r="S93" s="23" t="str">
        <f t="shared" ref="S93:S105" si="41">IF(R93&lt;&gt;"",VLOOKUP(R93,PointXC,2,FALSE),"")</f>
        <v/>
      </c>
      <c r="T93" s="26" t="e">
        <f t="shared" ref="T93:T105" si="42">S93+Q93</f>
        <v>#VALUE!</v>
      </c>
      <c r="U93" s="63"/>
    </row>
    <row r="94" spans="1:21" ht="19.5" x14ac:dyDescent="0.2">
      <c r="A94" s="30"/>
      <c r="B94" s="29"/>
      <c r="C94" s="29"/>
      <c r="D94" s="30"/>
      <c r="E94" s="30"/>
      <c r="F94" s="30"/>
      <c r="G94" s="16" t="str">
        <f t="shared" si="34"/>
        <v/>
      </c>
      <c r="H94" s="35"/>
      <c r="I94" s="36"/>
      <c r="J94" s="16" t="str">
        <f t="shared" si="35"/>
        <v/>
      </c>
      <c r="K94" s="13" t="str">
        <f t="shared" si="38"/>
        <v/>
      </c>
      <c r="L94" s="13" t="e">
        <f t="shared" si="33"/>
        <v>#VALUE!</v>
      </c>
      <c r="M94" s="39"/>
      <c r="N94" s="18" t="e">
        <f t="shared" si="37"/>
        <v>#VALUE!</v>
      </c>
      <c r="O94" s="20">
        <f t="shared" si="39"/>
        <v>0</v>
      </c>
      <c r="P94" s="40"/>
      <c r="Q94" s="22" t="str">
        <f t="shared" si="40"/>
        <v/>
      </c>
      <c r="R94" s="39"/>
      <c r="S94" s="23" t="str">
        <f t="shared" si="41"/>
        <v/>
      </c>
      <c r="T94" s="26" t="e">
        <f t="shared" si="42"/>
        <v>#VALUE!</v>
      </c>
      <c r="U94" s="63"/>
    </row>
    <row r="95" spans="1:21" ht="19.5" x14ac:dyDescent="0.2">
      <c r="A95" s="30"/>
      <c r="B95" s="29"/>
      <c r="C95" s="29"/>
      <c r="D95" s="30"/>
      <c r="E95" s="30"/>
      <c r="F95" s="30"/>
      <c r="G95" s="16" t="str">
        <f t="shared" si="34"/>
        <v/>
      </c>
      <c r="H95" s="35"/>
      <c r="I95" s="36"/>
      <c r="J95" s="16" t="str">
        <f t="shared" si="35"/>
        <v/>
      </c>
      <c r="K95" s="13" t="str">
        <f t="shared" si="38"/>
        <v/>
      </c>
      <c r="L95" s="13" t="e">
        <f t="shared" si="33"/>
        <v>#VALUE!</v>
      </c>
      <c r="M95" s="39"/>
      <c r="N95" s="18" t="e">
        <f t="shared" si="37"/>
        <v>#VALUE!</v>
      </c>
      <c r="O95" s="20">
        <f t="shared" si="39"/>
        <v>0</v>
      </c>
      <c r="P95" s="40"/>
      <c r="Q95" s="22" t="str">
        <f t="shared" si="40"/>
        <v/>
      </c>
      <c r="R95" s="39"/>
      <c r="S95" s="23" t="str">
        <f t="shared" si="41"/>
        <v/>
      </c>
      <c r="T95" s="26" t="e">
        <f t="shared" si="42"/>
        <v>#VALUE!</v>
      </c>
      <c r="U95" s="63"/>
    </row>
    <row r="96" spans="1:21" ht="19.5" x14ac:dyDescent="0.2">
      <c r="A96" s="30"/>
      <c r="B96" s="29"/>
      <c r="C96" s="29"/>
      <c r="D96" s="30"/>
      <c r="E96" s="30"/>
      <c r="F96" s="30"/>
      <c r="G96" s="16" t="str">
        <f t="shared" si="34"/>
        <v/>
      </c>
      <c r="H96" s="35"/>
      <c r="I96" s="36"/>
      <c r="J96" s="16" t="str">
        <f t="shared" si="35"/>
        <v/>
      </c>
      <c r="K96" s="13" t="str">
        <f t="shared" si="38"/>
        <v/>
      </c>
      <c r="L96" s="13" t="e">
        <f t="shared" si="33"/>
        <v>#VALUE!</v>
      </c>
      <c r="M96" s="39"/>
      <c r="N96" s="18" t="e">
        <f t="shared" si="37"/>
        <v>#VALUE!</v>
      </c>
      <c r="O96" s="20">
        <f t="shared" si="39"/>
        <v>0</v>
      </c>
      <c r="P96" s="40"/>
      <c r="Q96" s="22" t="str">
        <f t="shared" si="40"/>
        <v/>
      </c>
      <c r="R96" s="39"/>
      <c r="S96" s="23" t="str">
        <f t="shared" si="41"/>
        <v/>
      </c>
      <c r="T96" s="26" t="e">
        <f t="shared" si="42"/>
        <v>#VALUE!</v>
      </c>
      <c r="U96" s="63"/>
    </row>
    <row r="97" spans="1:21" ht="19.5" x14ac:dyDescent="0.2">
      <c r="A97" s="30"/>
      <c r="B97" s="29"/>
      <c r="C97" s="29"/>
      <c r="D97" s="30"/>
      <c r="E97" s="30"/>
      <c r="F97" s="30"/>
      <c r="G97" s="16" t="str">
        <f t="shared" si="34"/>
        <v/>
      </c>
      <c r="H97" s="35"/>
      <c r="I97" s="36"/>
      <c r="J97" s="16" t="str">
        <f t="shared" si="35"/>
        <v/>
      </c>
      <c r="K97" s="13" t="str">
        <f t="shared" si="38"/>
        <v/>
      </c>
      <c r="L97" s="13" t="e">
        <f t="shared" si="33"/>
        <v>#VALUE!</v>
      </c>
      <c r="M97" s="39"/>
      <c r="N97" s="18" t="e">
        <f t="shared" si="37"/>
        <v>#VALUE!</v>
      </c>
      <c r="O97" s="20">
        <f t="shared" si="39"/>
        <v>0</v>
      </c>
      <c r="P97" s="40"/>
      <c r="Q97" s="22" t="str">
        <f t="shared" si="40"/>
        <v/>
      </c>
      <c r="R97" s="39"/>
      <c r="S97" s="23" t="str">
        <f t="shared" si="41"/>
        <v/>
      </c>
      <c r="T97" s="26" t="e">
        <f t="shared" si="42"/>
        <v>#VALUE!</v>
      </c>
      <c r="U97" s="63"/>
    </row>
    <row r="98" spans="1:21" ht="19.5" x14ac:dyDescent="0.2">
      <c r="A98" s="30"/>
      <c r="B98" s="29"/>
      <c r="C98" s="29"/>
      <c r="D98" s="30"/>
      <c r="E98" s="30"/>
      <c r="F98" s="30"/>
      <c r="G98" s="16" t="str">
        <f t="shared" si="34"/>
        <v/>
      </c>
      <c r="H98" s="35"/>
      <c r="I98" s="36"/>
      <c r="J98" s="16" t="str">
        <f t="shared" si="35"/>
        <v/>
      </c>
      <c r="K98" s="13" t="str">
        <f t="shared" si="38"/>
        <v/>
      </c>
      <c r="L98" s="13" t="e">
        <f t="shared" si="33"/>
        <v>#VALUE!</v>
      </c>
      <c r="M98" s="39"/>
      <c r="N98" s="18" t="e">
        <f t="shared" si="37"/>
        <v>#VALUE!</v>
      </c>
      <c r="O98" s="20">
        <f t="shared" si="39"/>
        <v>0</v>
      </c>
      <c r="P98" s="40"/>
      <c r="Q98" s="22" t="str">
        <f t="shared" si="40"/>
        <v/>
      </c>
      <c r="R98" s="39"/>
      <c r="S98" s="23" t="str">
        <f t="shared" si="41"/>
        <v/>
      </c>
      <c r="T98" s="26" t="e">
        <f t="shared" si="42"/>
        <v>#VALUE!</v>
      </c>
      <c r="U98" s="63"/>
    </row>
    <row r="99" spans="1:21" ht="19.5" x14ac:dyDescent="0.2">
      <c r="A99" s="30"/>
      <c r="B99" s="29"/>
      <c r="C99" s="29"/>
      <c r="D99" s="30"/>
      <c r="E99" s="30"/>
      <c r="F99" s="30"/>
      <c r="G99" s="16" t="str">
        <f t="shared" si="34"/>
        <v/>
      </c>
      <c r="H99" s="35"/>
      <c r="I99" s="36"/>
      <c r="J99" s="16" t="str">
        <f t="shared" si="35"/>
        <v/>
      </c>
      <c r="K99" s="13" t="str">
        <f t="shared" si="38"/>
        <v/>
      </c>
      <c r="L99" s="13" t="e">
        <f t="shared" si="33"/>
        <v>#VALUE!</v>
      </c>
      <c r="M99" s="39"/>
      <c r="N99" s="18" t="e">
        <f t="shared" si="37"/>
        <v>#VALUE!</v>
      </c>
      <c r="O99" s="20">
        <f t="shared" si="39"/>
        <v>0</v>
      </c>
      <c r="P99" s="40"/>
      <c r="Q99" s="22" t="str">
        <f t="shared" si="40"/>
        <v/>
      </c>
      <c r="R99" s="39"/>
      <c r="S99" s="23" t="str">
        <f t="shared" si="41"/>
        <v/>
      </c>
      <c r="T99" s="26" t="e">
        <f t="shared" si="42"/>
        <v>#VALUE!</v>
      </c>
      <c r="U99" s="63"/>
    </row>
    <row r="100" spans="1:21" ht="19.5" x14ac:dyDescent="0.2">
      <c r="A100" s="30"/>
      <c r="B100" s="29"/>
      <c r="C100" s="29"/>
      <c r="D100" s="30"/>
      <c r="E100" s="30"/>
      <c r="F100" s="30"/>
      <c r="G100" s="16" t="str">
        <f t="shared" si="34"/>
        <v/>
      </c>
      <c r="H100" s="35"/>
      <c r="I100" s="36"/>
      <c r="J100" s="16" t="str">
        <f t="shared" si="35"/>
        <v/>
      </c>
      <c r="K100" s="13" t="str">
        <f t="shared" si="38"/>
        <v/>
      </c>
      <c r="L100" s="13" t="e">
        <f t="shared" si="33"/>
        <v>#VALUE!</v>
      </c>
      <c r="M100" s="39"/>
      <c r="N100" s="18" t="e">
        <f t="shared" si="37"/>
        <v>#VALUE!</v>
      </c>
      <c r="O100" s="20">
        <f t="shared" si="39"/>
        <v>0</v>
      </c>
      <c r="P100" s="40"/>
      <c r="Q100" s="22" t="str">
        <f t="shared" si="40"/>
        <v/>
      </c>
      <c r="R100" s="39"/>
      <c r="S100" s="23" t="str">
        <f t="shared" si="41"/>
        <v/>
      </c>
      <c r="T100" s="26" t="e">
        <f t="shared" si="42"/>
        <v>#VALUE!</v>
      </c>
      <c r="U100" s="63"/>
    </row>
    <row r="101" spans="1:21" ht="19.5" x14ac:dyDescent="0.2">
      <c r="A101" s="30"/>
      <c r="B101" s="29"/>
      <c r="C101" s="29"/>
      <c r="D101" s="30"/>
      <c r="E101" s="30"/>
      <c r="F101" s="30"/>
      <c r="G101" s="16" t="str">
        <f t="shared" si="34"/>
        <v/>
      </c>
      <c r="H101" s="35"/>
      <c r="I101" s="36"/>
      <c r="J101" s="16" t="str">
        <f t="shared" si="35"/>
        <v/>
      </c>
      <c r="K101" s="13" t="str">
        <f t="shared" si="38"/>
        <v/>
      </c>
      <c r="L101" s="13" t="e">
        <f t="shared" si="33"/>
        <v>#VALUE!</v>
      </c>
      <c r="M101" s="39"/>
      <c r="N101" s="18" t="e">
        <f t="shared" si="37"/>
        <v>#VALUE!</v>
      </c>
      <c r="O101" s="20">
        <f t="shared" si="39"/>
        <v>0</v>
      </c>
      <c r="P101" s="40"/>
      <c r="Q101" s="22" t="str">
        <f t="shared" si="40"/>
        <v/>
      </c>
      <c r="R101" s="39"/>
      <c r="S101" s="23" t="str">
        <f t="shared" si="41"/>
        <v/>
      </c>
      <c r="T101" s="26" t="e">
        <f t="shared" si="42"/>
        <v>#VALUE!</v>
      </c>
      <c r="U101" s="63"/>
    </row>
    <row r="102" spans="1:21" ht="19.5" x14ac:dyDescent="0.2">
      <c r="A102" s="30"/>
      <c r="B102" s="29"/>
      <c r="C102" s="29"/>
      <c r="D102" s="30"/>
      <c r="E102" s="30"/>
      <c r="F102" s="30"/>
      <c r="G102" s="16" t="str">
        <f t="shared" si="34"/>
        <v/>
      </c>
      <c r="H102" s="35"/>
      <c r="I102" s="36"/>
      <c r="J102" s="16" t="str">
        <f t="shared" si="35"/>
        <v/>
      </c>
      <c r="K102" s="13" t="str">
        <f t="shared" si="38"/>
        <v/>
      </c>
      <c r="L102" s="13" t="e">
        <f t="shared" si="33"/>
        <v>#VALUE!</v>
      </c>
      <c r="M102" s="39"/>
      <c r="N102" s="18" t="e">
        <f t="shared" si="37"/>
        <v>#VALUE!</v>
      </c>
      <c r="O102" s="20">
        <f t="shared" si="39"/>
        <v>0</v>
      </c>
      <c r="P102" s="40"/>
      <c r="Q102" s="22" t="str">
        <f t="shared" si="40"/>
        <v/>
      </c>
      <c r="R102" s="39"/>
      <c r="S102" s="23" t="str">
        <f t="shared" si="41"/>
        <v/>
      </c>
      <c r="T102" s="26" t="e">
        <f t="shared" si="42"/>
        <v>#VALUE!</v>
      </c>
      <c r="U102" s="63"/>
    </row>
    <row r="103" spans="1:21" ht="19.5" x14ac:dyDescent="0.2">
      <c r="A103" s="30"/>
      <c r="B103" s="29"/>
      <c r="C103" s="29"/>
      <c r="D103" s="30"/>
      <c r="E103" s="30"/>
      <c r="F103" s="30"/>
      <c r="G103" s="16" t="str">
        <f t="shared" si="34"/>
        <v/>
      </c>
      <c r="H103" s="35"/>
      <c r="I103" s="36"/>
      <c r="J103" s="16" t="str">
        <f t="shared" si="35"/>
        <v/>
      </c>
      <c r="K103" s="13" t="str">
        <f t="shared" si="38"/>
        <v/>
      </c>
      <c r="L103" s="13" t="e">
        <f t="shared" si="33"/>
        <v>#VALUE!</v>
      </c>
      <c r="M103" s="39"/>
      <c r="N103" s="18" t="e">
        <f t="shared" si="37"/>
        <v>#VALUE!</v>
      </c>
      <c r="O103" s="20">
        <f t="shared" si="39"/>
        <v>0</v>
      </c>
      <c r="P103" s="40"/>
      <c r="Q103" s="22" t="str">
        <f t="shared" si="40"/>
        <v/>
      </c>
      <c r="R103" s="39"/>
      <c r="S103" s="23" t="str">
        <f t="shared" si="41"/>
        <v/>
      </c>
      <c r="T103" s="26" t="e">
        <f t="shared" si="42"/>
        <v>#VALUE!</v>
      </c>
      <c r="U103" s="63"/>
    </row>
    <row r="104" spans="1:21" ht="19.5" x14ac:dyDescent="0.2">
      <c r="A104" s="30"/>
      <c r="B104" s="29"/>
      <c r="C104" s="29"/>
      <c r="D104" s="30"/>
      <c r="E104" s="30"/>
      <c r="F104" s="30"/>
      <c r="G104" s="16" t="str">
        <f t="shared" si="34"/>
        <v/>
      </c>
      <c r="H104" s="35"/>
      <c r="I104" s="36"/>
      <c r="J104" s="16" t="str">
        <f t="shared" si="35"/>
        <v/>
      </c>
      <c r="K104" s="13" t="str">
        <f t="shared" si="38"/>
        <v/>
      </c>
      <c r="L104" s="13" t="e">
        <f t="shared" si="33"/>
        <v>#VALUE!</v>
      </c>
      <c r="M104" s="39"/>
      <c r="N104" s="18" t="e">
        <f t="shared" si="37"/>
        <v>#VALUE!</v>
      </c>
      <c r="O104" s="20">
        <f t="shared" si="39"/>
        <v>0</v>
      </c>
      <c r="P104" s="40"/>
      <c r="Q104" s="22" t="str">
        <f t="shared" si="40"/>
        <v/>
      </c>
      <c r="R104" s="39"/>
      <c r="S104" s="23" t="str">
        <f t="shared" si="41"/>
        <v/>
      </c>
      <c r="T104" s="26" t="e">
        <f t="shared" si="42"/>
        <v>#VALUE!</v>
      </c>
      <c r="U104" s="63"/>
    </row>
    <row r="105" spans="1:21" ht="19.5" x14ac:dyDescent="0.2">
      <c r="A105" s="30"/>
      <c r="B105" s="29"/>
      <c r="C105" s="29"/>
      <c r="D105" s="30"/>
      <c r="E105" s="30"/>
      <c r="F105" s="30"/>
      <c r="G105" s="16" t="str">
        <f t="shared" si="34"/>
        <v/>
      </c>
      <c r="H105" s="35"/>
      <c r="I105" s="36"/>
      <c r="J105" s="16" t="str">
        <f t="shared" si="35"/>
        <v/>
      </c>
      <c r="K105" s="13" t="str">
        <f t="shared" si="38"/>
        <v/>
      </c>
      <c r="L105" s="13" t="e">
        <f t="shared" si="33"/>
        <v>#VALUE!</v>
      </c>
      <c r="M105" s="39"/>
      <c r="N105" s="18" t="e">
        <f t="shared" si="37"/>
        <v>#VALUE!</v>
      </c>
      <c r="O105" s="20">
        <f t="shared" si="39"/>
        <v>0</v>
      </c>
      <c r="P105" s="40"/>
      <c r="Q105" s="22" t="str">
        <f t="shared" si="40"/>
        <v/>
      </c>
      <c r="R105" s="39"/>
      <c r="S105" s="23" t="str">
        <f t="shared" si="41"/>
        <v/>
      </c>
      <c r="T105" s="26" t="e">
        <f t="shared" si="42"/>
        <v>#VALUE!</v>
      </c>
      <c r="U105" s="63"/>
    </row>
    <row r="106" spans="1:21" ht="19.5" x14ac:dyDescent="0.2">
      <c r="A106" s="30"/>
      <c r="B106" s="29"/>
      <c r="C106" s="29"/>
      <c r="D106" s="30"/>
      <c r="E106" s="30"/>
      <c r="F106" s="30"/>
      <c r="G106" s="16" t="str">
        <f t="shared" ref="G106:G150" si="43">IF(A68&lt;&gt;"",VLOOKUP(D106,CaracRecherche,2,FALSE),"")</f>
        <v/>
      </c>
      <c r="H106" s="35"/>
      <c r="I106" s="36"/>
      <c r="J106" s="16" t="str">
        <f t="shared" ref="J106:J150" si="44">IF(A68&lt;&gt;"",VLOOKUP(D106,CaracRecherche,3,FALSE),"")</f>
        <v/>
      </c>
      <c r="K106" s="13" t="str">
        <f t="shared" ref="K106:K148" si="45">IF(AND(A68&lt;&gt;"",H106&lt;&gt;"",I106&lt;&gt;""),ROUNDUP((I106-H106-G106)/J106,0),"")</f>
        <v/>
      </c>
      <c r="L106" s="13" t="e">
        <f t="shared" si="33"/>
        <v>#VALUE!</v>
      </c>
      <c r="M106" s="39"/>
      <c r="N106" s="18" t="e">
        <f t="shared" si="37"/>
        <v>#VALUE!</v>
      </c>
      <c r="O106" s="20">
        <f t="shared" si="11"/>
        <v>0</v>
      </c>
      <c r="P106" s="40"/>
      <c r="Q106" s="22" t="str">
        <f t="shared" si="27"/>
        <v/>
      </c>
      <c r="R106" s="39"/>
      <c r="S106" s="23" t="str">
        <f t="shared" si="13"/>
        <v/>
      </c>
      <c r="T106" s="26" t="e">
        <f t="shared" si="14"/>
        <v>#VALUE!</v>
      </c>
      <c r="U106" s="63"/>
    </row>
    <row r="107" spans="1:21" ht="19.5" x14ac:dyDescent="0.2">
      <c r="A107" s="30"/>
      <c r="B107" s="29"/>
      <c r="C107" s="29"/>
      <c r="D107" s="30"/>
      <c r="E107" s="30"/>
      <c r="F107" s="30"/>
      <c r="G107" s="16" t="str">
        <f t="shared" si="43"/>
        <v/>
      </c>
      <c r="H107" s="35"/>
      <c r="I107" s="36"/>
      <c r="J107" s="16" t="str">
        <f t="shared" si="44"/>
        <v/>
      </c>
      <c r="K107" s="13" t="str">
        <f t="shared" si="45"/>
        <v/>
      </c>
      <c r="L107" s="13" t="e">
        <f t="shared" si="33"/>
        <v>#VALUE!</v>
      </c>
      <c r="M107" s="39"/>
      <c r="N107" s="18" t="e">
        <f t="shared" si="37"/>
        <v>#VALUE!</v>
      </c>
      <c r="O107" s="20">
        <f t="shared" si="11"/>
        <v>0</v>
      </c>
      <c r="P107" s="40"/>
      <c r="Q107" s="22" t="str">
        <f t="shared" si="27"/>
        <v/>
      </c>
      <c r="R107" s="39"/>
      <c r="S107" s="23" t="str">
        <f t="shared" si="13"/>
        <v/>
      </c>
      <c r="T107" s="26" t="e">
        <f t="shared" si="14"/>
        <v>#VALUE!</v>
      </c>
      <c r="U107" s="63"/>
    </row>
    <row r="108" spans="1:21" ht="19.5" x14ac:dyDescent="0.2">
      <c r="A108" s="30"/>
      <c r="B108" s="29"/>
      <c r="C108" s="29"/>
      <c r="D108" s="30"/>
      <c r="E108" s="30"/>
      <c r="F108" s="30"/>
      <c r="G108" s="16" t="str">
        <f t="shared" si="43"/>
        <v/>
      </c>
      <c r="H108" s="35"/>
      <c r="I108" s="36"/>
      <c r="J108" s="16" t="str">
        <f t="shared" si="44"/>
        <v/>
      </c>
      <c r="K108" s="13" t="str">
        <f t="shared" si="45"/>
        <v/>
      </c>
      <c r="L108" s="13" t="e">
        <f t="shared" si="33"/>
        <v>#VALUE!</v>
      </c>
      <c r="M108" s="39"/>
      <c r="N108" s="18" t="e">
        <f t="shared" si="37"/>
        <v>#VALUE!</v>
      </c>
      <c r="O108" s="20">
        <f t="shared" si="11"/>
        <v>0</v>
      </c>
      <c r="P108" s="40"/>
      <c r="Q108" s="22" t="str">
        <f t="shared" ref="Q108:Q148" si="46">IF(P108&lt;&gt;"",VLOOKUP(P108,ClassementPoints,2,FALSE),"")</f>
        <v/>
      </c>
      <c r="R108" s="39"/>
      <c r="S108" s="23" t="str">
        <f t="shared" si="13"/>
        <v/>
      </c>
      <c r="T108" s="26" t="e">
        <f t="shared" si="14"/>
        <v>#VALUE!</v>
      </c>
      <c r="U108" s="63"/>
    </row>
    <row r="109" spans="1:21" ht="19.5" x14ac:dyDescent="0.2">
      <c r="A109" s="30"/>
      <c r="B109" s="29"/>
      <c r="C109" s="29"/>
      <c r="D109" s="30"/>
      <c r="E109" s="30"/>
      <c r="F109" s="30"/>
      <c r="G109" s="16" t="str">
        <f t="shared" si="43"/>
        <v/>
      </c>
      <c r="H109" s="35"/>
      <c r="I109" s="36"/>
      <c r="J109" s="16" t="str">
        <f t="shared" si="44"/>
        <v/>
      </c>
      <c r="K109" s="13" t="str">
        <f t="shared" si="45"/>
        <v/>
      </c>
      <c r="L109" s="13" t="e">
        <f t="shared" si="33"/>
        <v>#VALUE!</v>
      </c>
      <c r="M109" s="39"/>
      <c r="N109" s="18" t="e">
        <f t="shared" si="37"/>
        <v>#VALUE!</v>
      </c>
      <c r="O109" s="20">
        <f t="shared" ref="O109:O129" si="47">I109-H109</f>
        <v>0</v>
      </c>
      <c r="P109" s="40"/>
      <c r="Q109" s="22" t="str">
        <f t="shared" si="46"/>
        <v/>
      </c>
      <c r="R109" s="39"/>
      <c r="S109" s="23" t="str">
        <f t="shared" ref="S109:S148" si="48">IF(R109&lt;&gt;"",VLOOKUP(R109,PointXC,2,FALSE),"")</f>
        <v/>
      </c>
      <c r="T109" s="26" t="e">
        <f t="shared" ref="T109:T129" si="49">S109+Q109</f>
        <v>#VALUE!</v>
      </c>
      <c r="U109" s="63"/>
    </row>
    <row r="110" spans="1:21" s="5" customFormat="1" ht="19.5" x14ac:dyDescent="0.2">
      <c r="A110" s="30"/>
      <c r="B110" s="29"/>
      <c r="C110" s="29"/>
      <c r="D110" s="30"/>
      <c r="E110" s="30"/>
      <c r="F110" s="30"/>
      <c r="G110" s="16" t="str">
        <f t="shared" si="43"/>
        <v/>
      </c>
      <c r="H110" s="35"/>
      <c r="I110" s="36"/>
      <c r="J110" s="16" t="str">
        <f t="shared" si="44"/>
        <v/>
      </c>
      <c r="K110" s="13" t="str">
        <f t="shared" si="45"/>
        <v/>
      </c>
      <c r="L110" s="13" t="e">
        <f t="shared" si="33"/>
        <v>#VALUE!</v>
      </c>
      <c r="M110" s="39"/>
      <c r="N110" s="18" t="e">
        <f t="shared" si="37"/>
        <v>#VALUE!</v>
      </c>
      <c r="O110" s="20">
        <f t="shared" si="47"/>
        <v>0</v>
      </c>
      <c r="P110" s="40"/>
      <c r="Q110" s="22" t="str">
        <f t="shared" si="46"/>
        <v/>
      </c>
      <c r="R110" s="39"/>
      <c r="S110" s="23" t="str">
        <f t="shared" si="48"/>
        <v/>
      </c>
      <c r="T110" s="26" t="e">
        <f t="shared" si="49"/>
        <v>#VALUE!</v>
      </c>
      <c r="U110" s="63"/>
    </row>
    <row r="111" spans="1:21" ht="19.5" x14ac:dyDescent="0.2">
      <c r="A111" s="30"/>
      <c r="B111" s="29"/>
      <c r="C111" s="29"/>
      <c r="D111" s="30"/>
      <c r="E111" s="30"/>
      <c r="F111" s="30"/>
      <c r="G111" s="16" t="str">
        <f t="shared" si="43"/>
        <v/>
      </c>
      <c r="H111" s="35"/>
      <c r="I111" s="36"/>
      <c r="J111" s="16" t="str">
        <f t="shared" si="44"/>
        <v/>
      </c>
      <c r="K111" s="13" t="str">
        <f t="shared" si="45"/>
        <v/>
      </c>
      <c r="L111" s="13" t="e">
        <f t="shared" si="33"/>
        <v>#VALUE!</v>
      </c>
      <c r="M111" s="39"/>
      <c r="N111" s="18" t="e">
        <f t="shared" si="37"/>
        <v>#VALUE!</v>
      </c>
      <c r="O111" s="20">
        <f t="shared" si="47"/>
        <v>0</v>
      </c>
      <c r="P111" s="40"/>
      <c r="Q111" s="22" t="str">
        <f t="shared" si="46"/>
        <v/>
      </c>
      <c r="R111" s="39"/>
      <c r="S111" s="23" t="str">
        <f t="shared" si="48"/>
        <v/>
      </c>
      <c r="T111" s="26" t="e">
        <f t="shared" si="49"/>
        <v>#VALUE!</v>
      </c>
      <c r="U111" s="63"/>
    </row>
    <row r="112" spans="1:21" ht="19.5" x14ac:dyDescent="0.2">
      <c r="A112" s="30"/>
      <c r="B112" s="29"/>
      <c r="C112" s="29"/>
      <c r="D112" s="30"/>
      <c r="E112" s="30"/>
      <c r="F112" s="30"/>
      <c r="G112" s="16" t="str">
        <f t="shared" si="43"/>
        <v/>
      </c>
      <c r="H112" s="35"/>
      <c r="I112" s="36"/>
      <c r="J112" s="16" t="str">
        <f t="shared" si="44"/>
        <v/>
      </c>
      <c r="K112" s="13" t="str">
        <f t="shared" si="45"/>
        <v/>
      </c>
      <c r="L112" s="13" t="e">
        <f t="shared" si="33"/>
        <v>#VALUE!</v>
      </c>
      <c r="M112" s="39"/>
      <c r="N112" s="18" t="e">
        <f t="shared" si="37"/>
        <v>#VALUE!</v>
      </c>
      <c r="O112" s="20">
        <f t="shared" si="47"/>
        <v>0</v>
      </c>
      <c r="P112" s="40"/>
      <c r="Q112" s="22" t="str">
        <f t="shared" si="46"/>
        <v/>
      </c>
      <c r="R112" s="39"/>
      <c r="S112" s="23" t="str">
        <f t="shared" si="48"/>
        <v/>
      </c>
      <c r="T112" s="26" t="e">
        <f t="shared" si="49"/>
        <v>#VALUE!</v>
      </c>
      <c r="U112" s="63"/>
    </row>
    <row r="113" spans="1:21" ht="19.5" x14ac:dyDescent="0.2">
      <c r="A113" s="30"/>
      <c r="B113" s="29"/>
      <c r="C113" s="29"/>
      <c r="D113" s="30"/>
      <c r="E113" s="30"/>
      <c r="F113" s="30"/>
      <c r="G113" s="16" t="str">
        <f t="shared" si="43"/>
        <v/>
      </c>
      <c r="H113" s="35"/>
      <c r="I113" s="36"/>
      <c r="J113" s="16" t="str">
        <f t="shared" si="44"/>
        <v/>
      </c>
      <c r="K113" s="13" t="str">
        <f t="shared" si="45"/>
        <v/>
      </c>
      <c r="L113" s="13" t="e">
        <f t="shared" si="33"/>
        <v>#VALUE!</v>
      </c>
      <c r="M113" s="39"/>
      <c r="N113" s="18" t="e">
        <f t="shared" si="37"/>
        <v>#VALUE!</v>
      </c>
      <c r="O113" s="20">
        <f t="shared" si="47"/>
        <v>0</v>
      </c>
      <c r="P113" s="40"/>
      <c r="Q113" s="22" t="str">
        <f t="shared" si="46"/>
        <v/>
      </c>
      <c r="R113" s="39"/>
      <c r="S113" s="23" t="str">
        <f t="shared" si="48"/>
        <v/>
      </c>
      <c r="T113" s="26" t="e">
        <f t="shared" si="49"/>
        <v>#VALUE!</v>
      </c>
      <c r="U113" s="63"/>
    </row>
    <row r="114" spans="1:21" ht="19.5" x14ac:dyDescent="0.2">
      <c r="A114" s="30"/>
      <c r="B114" s="29"/>
      <c r="C114" s="29"/>
      <c r="D114" s="30"/>
      <c r="E114" s="30"/>
      <c r="F114" s="30"/>
      <c r="G114" s="16" t="str">
        <f t="shared" si="43"/>
        <v/>
      </c>
      <c r="H114" s="35"/>
      <c r="I114" s="36"/>
      <c r="J114" s="16" t="str">
        <f t="shared" si="44"/>
        <v/>
      </c>
      <c r="K114" s="13" t="str">
        <f t="shared" si="45"/>
        <v/>
      </c>
      <c r="L114" s="13" t="e">
        <f t="shared" si="33"/>
        <v>#VALUE!</v>
      </c>
      <c r="M114" s="39"/>
      <c r="N114" s="18" t="e">
        <f t="shared" si="37"/>
        <v>#VALUE!</v>
      </c>
      <c r="O114" s="20">
        <f t="shared" si="47"/>
        <v>0</v>
      </c>
      <c r="P114" s="40"/>
      <c r="Q114" s="22" t="str">
        <f t="shared" si="46"/>
        <v/>
      </c>
      <c r="R114" s="39"/>
      <c r="S114" s="23" t="str">
        <f t="shared" si="48"/>
        <v/>
      </c>
      <c r="T114" s="26" t="e">
        <f t="shared" si="49"/>
        <v>#VALUE!</v>
      </c>
      <c r="U114" s="63"/>
    </row>
    <row r="115" spans="1:21" ht="19.5" x14ac:dyDescent="0.2">
      <c r="A115" s="30"/>
      <c r="B115" s="29"/>
      <c r="C115" s="29"/>
      <c r="D115" s="30"/>
      <c r="E115" s="30"/>
      <c r="F115" s="30"/>
      <c r="G115" s="16" t="str">
        <f t="shared" si="43"/>
        <v/>
      </c>
      <c r="H115" s="35"/>
      <c r="I115" s="36"/>
      <c r="J115" s="16" t="str">
        <f t="shared" si="44"/>
        <v/>
      </c>
      <c r="K115" s="13" t="str">
        <f t="shared" si="45"/>
        <v/>
      </c>
      <c r="L115" s="13" t="e">
        <f t="shared" si="33"/>
        <v>#VALUE!</v>
      </c>
      <c r="M115" s="39"/>
      <c r="N115" s="18" t="e">
        <f t="shared" si="37"/>
        <v>#VALUE!</v>
      </c>
      <c r="O115" s="20">
        <f t="shared" si="47"/>
        <v>0</v>
      </c>
      <c r="P115" s="40"/>
      <c r="Q115" s="22" t="str">
        <f t="shared" si="46"/>
        <v/>
      </c>
      <c r="R115" s="39"/>
      <c r="S115" s="23" t="str">
        <f t="shared" si="48"/>
        <v/>
      </c>
      <c r="T115" s="26" t="e">
        <f t="shared" si="49"/>
        <v>#VALUE!</v>
      </c>
      <c r="U115" s="63"/>
    </row>
    <row r="116" spans="1:21" ht="19.5" x14ac:dyDescent="0.2">
      <c r="A116" s="30"/>
      <c r="B116" s="29"/>
      <c r="C116" s="29"/>
      <c r="D116" s="30"/>
      <c r="E116" s="30"/>
      <c r="F116" s="30"/>
      <c r="G116" s="16" t="str">
        <f t="shared" si="43"/>
        <v/>
      </c>
      <c r="H116" s="35"/>
      <c r="I116" s="36"/>
      <c r="J116" s="16" t="str">
        <f t="shared" si="44"/>
        <v/>
      </c>
      <c r="K116" s="13" t="str">
        <f t="shared" si="45"/>
        <v/>
      </c>
      <c r="L116" s="13" t="e">
        <f t="shared" si="33"/>
        <v>#VALUE!</v>
      </c>
      <c r="M116" s="39"/>
      <c r="N116" s="18" t="e">
        <f t="shared" si="37"/>
        <v>#VALUE!</v>
      </c>
      <c r="O116" s="20">
        <f t="shared" si="47"/>
        <v>0</v>
      </c>
      <c r="P116" s="40"/>
      <c r="Q116" s="22" t="str">
        <f t="shared" si="46"/>
        <v/>
      </c>
      <c r="R116" s="39"/>
      <c r="S116" s="23" t="str">
        <f t="shared" si="48"/>
        <v/>
      </c>
      <c r="T116" s="26" t="e">
        <f t="shared" si="49"/>
        <v>#VALUE!</v>
      </c>
      <c r="U116" s="63"/>
    </row>
    <row r="117" spans="1:21" ht="19.5" x14ac:dyDescent="0.2">
      <c r="A117" s="30"/>
      <c r="B117" s="29"/>
      <c r="C117" s="29"/>
      <c r="D117" s="30"/>
      <c r="E117" s="30"/>
      <c r="F117" s="30"/>
      <c r="G117" s="16" t="str">
        <f t="shared" si="43"/>
        <v/>
      </c>
      <c r="H117" s="35"/>
      <c r="I117" s="36"/>
      <c r="J117" s="16" t="str">
        <f t="shared" si="44"/>
        <v/>
      </c>
      <c r="K117" s="13" t="str">
        <f t="shared" si="45"/>
        <v/>
      </c>
      <c r="L117" s="13" t="e">
        <f t="shared" si="33"/>
        <v>#VALUE!</v>
      </c>
      <c r="M117" s="39"/>
      <c r="N117" s="18" t="e">
        <f t="shared" si="37"/>
        <v>#VALUE!</v>
      </c>
      <c r="O117" s="20">
        <f t="shared" si="47"/>
        <v>0</v>
      </c>
      <c r="P117" s="40"/>
      <c r="Q117" s="22" t="str">
        <f t="shared" si="46"/>
        <v/>
      </c>
      <c r="R117" s="39"/>
      <c r="S117" s="23" t="str">
        <f t="shared" si="48"/>
        <v/>
      </c>
      <c r="T117" s="26" t="e">
        <f t="shared" si="49"/>
        <v>#VALUE!</v>
      </c>
      <c r="U117" s="63"/>
    </row>
    <row r="118" spans="1:21" ht="19.5" x14ac:dyDescent="0.2">
      <c r="A118" s="30"/>
      <c r="B118" s="29"/>
      <c r="C118" s="29"/>
      <c r="D118" s="30"/>
      <c r="E118" s="30"/>
      <c r="F118" s="30"/>
      <c r="G118" s="16" t="str">
        <f t="shared" si="43"/>
        <v/>
      </c>
      <c r="H118" s="35"/>
      <c r="I118" s="36"/>
      <c r="J118" s="16" t="str">
        <f t="shared" si="44"/>
        <v/>
      </c>
      <c r="K118" s="13" t="str">
        <f t="shared" si="45"/>
        <v/>
      </c>
      <c r="L118" s="13" t="e">
        <f t="shared" si="33"/>
        <v>#VALUE!</v>
      </c>
      <c r="M118" s="39"/>
      <c r="N118" s="18" t="e">
        <f t="shared" si="37"/>
        <v>#VALUE!</v>
      </c>
      <c r="O118" s="20">
        <f t="shared" si="47"/>
        <v>0</v>
      </c>
      <c r="P118" s="40"/>
      <c r="Q118" s="22" t="str">
        <f t="shared" si="46"/>
        <v/>
      </c>
      <c r="R118" s="39"/>
      <c r="S118" s="23" t="str">
        <f t="shared" si="48"/>
        <v/>
      </c>
      <c r="T118" s="26" t="e">
        <f t="shared" si="49"/>
        <v>#VALUE!</v>
      </c>
      <c r="U118" s="63"/>
    </row>
    <row r="119" spans="1:21" ht="19.5" x14ac:dyDescent="0.2">
      <c r="A119" s="30"/>
      <c r="B119" s="29"/>
      <c r="C119" s="29"/>
      <c r="D119" s="30"/>
      <c r="E119" s="30"/>
      <c r="F119" s="30"/>
      <c r="G119" s="16" t="str">
        <f t="shared" si="43"/>
        <v/>
      </c>
      <c r="H119" s="35"/>
      <c r="I119" s="36"/>
      <c r="J119" s="16" t="str">
        <f t="shared" si="44"/>
        <v/>
      </c>
      <c r="K119" s="13" t="str">
        <f t="shared" si="45"/>
        <v/>
      </c>
      <c r="L119" s="13" t="e">
        <f t="shared" si="33"/>
        <v>#VALUE!</v>
      </c>
      <c r="M119" s="39"/>
      <c r="N119" s="18" t="e">
        <f t="shared" si="37"/>
        <v>#VALUE!</v>
      </c>
      <c r="O119" s="20">
        <f t="shared" si="47"/>
        <v>0</v>
      </c>
      <c r="P119" s="40"/>
      <c r="Q119" s="22" t="str">
        <f t="shared" si="46"/>
        <v/>
      </c>
      <c r="R119" s="39"/>
      <c r="S119" s="23" t="str">
        <f t="shared" si="48"/>
        <v/>
      </c>
      <c r="T119" s="26" t="e">
        <f t="shared" si="49"/>
        <v>#VALUE!</v>
      </c>
      <c r="U119" s="63"/>
    </row>
    <row r="120" spans="1:21" ht="19.5" x14ac:dyDescent="0.2">
      <c r="A120" s="30"/>
      <c r="B120" s="29"/>
      <c r="C120" s="29"/>
      <c r="D120" s="30"/>
      <c r="E120" s="30"/>
      <c r="F120" s="30"/>
      <c r="G120" s="16" t="str">
        <f t="shared" si="43"/>
        <v/>
      </c>
      <c r="H120" s="35"/>
      <c r="I120" s="36"/>
      <c r="J120" s="16" t="str">
        <f t="shared" si="44"/>
        <v/>
      </c>
      <c r="K120" s="13" t="str">
        <f t="shared" si="45"/>
        <v/>
      </c>
      <c r="L120" s="13" t="e">
        <f t="shared" si="33"/>
        <v>#VALUE!</v>
      </c>
      <c r="M120" s="39"/>
      <c r="N120" s="18" t="e">
        <f t="shared" si="37"/>
        <v>#VALUE!</v>
      </c>
      <c r="O120" s="20">
        <f t="shared" si="47"/>
        <v>0</v>
      </c>
      <c r="P120" s="40"/>
      <c r="Q120" s="22" t="str">
        <f t="shared" si="46"/>
        <v/>
      </c>
      <c r="R120" s="39"/>
      <c r="S120" s="23" t="str">
        <f t="shared" si="48"/>
        <v/>
      </c>
      <c r="T120" s="26" t="e">
        <f t="shared" si="49"/>
        <v>#VALUE!</v>
      </c>
      <c r="U120" s="63"/>
    </row>
    <row r="121" spans="1:21" ht="19.5" x14ac:dyDescent="0.2">
      <c r="A121" s="30"/>
      <c r="B121" s="29"/>
      <c r="C121" s="29"/>
      <c r="D121" s="30"/>
      <c r="E121" s="30"/>
      <c r="F121" s="30"/>
      <c r="G121" s="16" t="str">
        <f t="shared" si="43"/>
        <v/>
      </c>
      <c r="H121" s="35"/>
      <c r="I121" s="36"/>
      <c r="J121" s="16" t="str">
        <f t="shared" si="44"/>
        <v/>
      </c>
      <c r="K121" s="13" t="str">
        <f t="shared" si="45"/>
        <v/>
      </c>
      <c r="L121" s="13" t="e">
        <f t="shared" si="33"/>
        <v>#VALUE!</v>
      </c>
      <c r="M121" s="39"/>
      <c r="N121" s="18" t="e">
        <f t="shared" si="37"/>
        <v>#VALUE!</v>
      </c>
      <c r="O121" s="20">
        <f t="shared" si="47"/>
        <v>0</v>
      </c>
      <c r="P121" s="40"/>
      <c r="Q121" s="22" t="str">
        <f t="shared" si="46"/>
        <v/>
      </c>
      <c r="R121" s="39"/>
      <c r="S121" s="23" t="str">
        <f t="shared" si="48"/>
        <v/>
      </c>
      <c r="T121" s="26" t="e">
        <f t="shared" si="49"/>
        <v>#VALUE!</v>
      </c>
      <c r="U121" s="63"/>
    </row>
    <row r="122" spans="1:21" ht="19.5" x14ac:dyDescent="0.2">
      <c r="A122" s="30"/>
      <c r="B122" s="29"/>
      <c r="C122" s="29"/>
      <c r="D122" s="30"/>
      <c r="E122" s="30"/>
      <c r="F122" s="30"/>
      <c r="G122" s="16" t="str">
        <f t="shared" si="43"/>
        <v/>
      </c>
      <c r="H122" s="35"/>
      <c r="I122" s="36"/>
      <c r="J122" s="16" t="str">
        <f t="shared" si="44"/>
        <v/>
      </c>
      <c r="K122" s="13" t="str">
        <f t="shared" si="45"/>
        <v/>
      </c>
      <c r="L122" s="13" t="e">
        <f t="shared" si="33"/>
        <v>#VALUE!</v>
      </c>
      <c r="M122" s="39"/>
      <c r="N122" s="18" t="e">
        <f t="shared" si="37"/>
        <v>#VALUE!</v>
      </c>
      <c r="O122" s="20">
        <f t="shared" si="47"/>
        <v>0</v>
      </c>
      <c r="P122" s="40"/>
      <c r="Q122" s="22" t="str">
        <f t="shared" si="46"/>
        <v/>
      </c>
      <c r="R122" s="39"/>
      <c r="S122" s="23" t="str">
        <f t="shared" si="48"/>
        <v/>
      </c>
      <c r="T122" s="26" t="e">
        <f t="shared" si="49"/>
        <v>#VALUE!</v>
      </c>
      <c r="U122" s="63"/>
    </row>
    <row r="123" spans="1:21" ht="19.5" x14ac:dyDescent="0.2">
      <c r="A123" s="30"/>
      <c r="B123" s="29"/>
      <c r="C123" s="29"/>
      <c r="D123" s="30"/>
      <c r="E123" s="30"/>
      <c r="F123" s="30"/>
      <c r="G123" s="16" t="str">
        <f t="shared" si="43"/>
        <v/>
      </c>
      <c r="H123" s="35"/>
      <c r="I123" s="36"/>
      <c r="J123" s="16" t="str">
        <f t="shared" si="44"/>
        <v/>
      </c>
      <c r="K123" s="13" t="str">
        <f t="shared" si="45"/>
        <v/>
      </c>
      <c r="L123" s="13" t="e">
        <f t="shared" si="33"/>
        <v>#VALUE!</v>
      </c>
      <c r="M123" s="39"/>
      <c r="N123" s="18" t="e">
        <f t="shared" si="37"/>
        <v>#VALUE!</v>
      </c>
      <c r="O123" s="20">
        <f t="shared" si="47"/>
        <v>0</v>
      </c>
      <c r="P123" s="40"/>
      <c r="Q123" s="22" t="str">
        <f t="shared" si="46"/>
        <v/>
      </c>
      <c r="R123" s="39"/>
      <c r="S123" s="23" t="str">
        <f t="shared" si="48"/>
        <v/>
      </c>
      <c r="T123" s="26" t="e">
        <f t="shared" si="49"/>
        <v>#VALUE!</v>
      </c>
      <c r="U123" s="63"/>
    </row>
    <row r="124" spans="1:21" ht="19.5" x14ac:dyDescent="0.2">
      <c r="A124" s="30"/>
      <c r="B124" s="29"/>
      <c r="C124" s="29"/>
      <c r="D124" s="30"/>
      <c r="E124" s="30"/>
      <c r="F124" s="30"/>
      <c r="G124" s="16" t="str">
        <f t="shared" si="43"/>
        <v/>
      </c>
      <c r="H124" s="35"/>
      <c r="I124" s="36"/>
      <c r="J124" s="16" t="str">
        <f t="shared" si="44"/>
        <v/>
      </c>
      <c r="K124" s="13" t="str">
        <f t="shared" si="45"/>
        <v/>
      </c>
      <c r="L124" s="13" t="e">
        <f t="shared" si="33"/>
        <v>#VALUE!</v>
      </c>
      <c r="M124" s="39"/>
      <c r="N124" s="18" t="e">
        <f t="shared" si="37"/>
        <v>#VALUE!</v>
      </c>
      <c r="O124" s="20">
        <f t="shared" si="47"/>
        <v>0</v>
      </c>
      <c r="P124" s="40"/>
      <c r="Q124" s="22" t="str">
        <f t="shared" si="46"/>
        <v/>
      </c>
      <c r="R124" s="39"/>
      <c r="S124" s="23" t="str">
        <f t="shared" si="48"/>
        <v/>
      </c>
      <c r="T124" s="26" t="e">
        <f t="shared" si="49"/>
        <v>#VALUE!</v>
      </c>
      <c r="U124" s="63"/>
    </row>
    <row r="125" spans="1:21" ht="19.5" x14ac:dyDescent="0.2">
      <c r="A125" s="30"/>
      <c r="B125" s="29"/>
      <c r="C125" s="29"/>
      <c r="D125" s="30"/>
      <c r="E125" s="30"/>
      <c r="F125" s="30"/>
      <c r="G125" s="16" t="str">
        <f t="shared" si="43"/>
        <v/>
      </c>
      <c r="H125" s="35"/>
      <c r="I125" s="36"/>
      <c r="J125" s="16" t="str">
        <f t="shared" si="44"/>
        <v/>
      </c>
      <c r="K125" s="13" t="str">
        <f t="shared" si="45"/>
        <v/>
      </c>
      <c r="L125" s="13" t="e">
        <f t="shared" si="33"/>
        <v>#VALUE!</v>
      </c>
      <c r="M125" s="39"/>
      <c r="N125" s="18" t="e">
        <f t="shared" si="37"/>
        <v>#VALUE!</v>
      </c>
      <c r="O125" s="20">
        <f t="shared" si="47"/>
        <v>0</v>
      </c>
      <c r="P125" s="40"/>
      <c r="Q125" s="22" t="str">
        <f t="shared" si="46"/>
        <v/>
      </c>
      <c r="R125" s="39"/>
      <c r="S125" s="23" t="str">
        <f t="shared" si="48"/>
        <v/>
      </c>
      <c r="T125" s="26" t="e">
        <f t="shared" si="49"/>
        <v>#VALUE!</v>
      </c>
      <c r="U125" s="63"/>
    </row>
    <row r="126" spans="1:21" ht="19.5" x14ac:dyDescent="0.2">
      <c r="A126" s="30"/>
      <c r="B126" s="29"/>
      <c r="C126" s="29"/>
      <c r="D126" s="30"/>
      <c r="E126" s="30"/>
      <c r="F126" s="30"/>
      <c r="G126" s="16" t="str">
        <f t="shared" si="43"/>
        <v/>
      </c>
      <c r="H126" s="35"/>
      <c r="I126" s="35"/>
      <c r="J126" s="16" t="str">
        <f t="shared" si="44"/>
        <v/>
      </c>
      <c r="K126" s="13" t="str">
        <f t="shared" si="45"/>
        <v/>
      </c>
      <c r="L126" s="13" t="e">
        <f t="shared" si="33"/>
        <v>#VALUE!</v>
      </c>
      <c r="M126" s="39"/>
      <c r="N126" s="18" t="e">
        <f t="shared" si="37"/>
        <v>#VALUE!</v>
      </c>
      <c r="O126" s="20">
        <f t="shared" si="47"/>
        <v>0</v>
      </c>
      <c r="P126" s="40"/>
      <c r="Q126" s="22" t="str">
        <f t="shared" si="46"/>
        <v/>
      </c>
      <c r="R126" s="39"/>
      <c r="S126" s="23" t="str">
        <f t="shared" si="48"/>
        <v/>
      </c>
      <c r="T126" s="26" t="e">
        <f t="shared" si="49"/>
        <v>#VALUE!</v>
      </c>
      <c r="U126" s="63"/>
    </row>
    <row r="127" spans="1:21" ht="19.5" x14ac:dyDescent="0.2">
      <c r="A127" s="30"/>
      <c r="B127" s="29"/>
      <c r="C127" s="29"/>
      <c r="D127" s="30"/>
      <c r="E127" s="30"/>
      <c r="F127" s="30"/>
      <c r="G127" s="16" t="str">
        <f t="shared" si="43"/>
        <v/>
      </c>
      <c r="H127" s="35"/>
      <c r="I127" s="35"/>
      <c r="J127" s="16" t="str">
        <f t="shared" si="44"/>
        <v/>
      </c>
      <c r="K127" s="13" t="str">
        <f t="shared" si="45"/>
        <v/>
      </c>
      <c r="L127" s="13" t="e">
        <f t="shared" si="33"/>
        <v>#VALUE!</v>
      </c>
      <c r="M127" s="39"/>
      <c r="N127" s="18" t="e">
        <f t="shared" si="37"/>
        <v>#VALUE!</v>
      </c>
      <c r="O127" s="20">
        <f t="shared" si="47"/>
        <v>0</v>
      </c>
      <c r="P127" s="40"/>
      <c r="Q127" s="22" t="str">
        <f t="shared" si="46"/>
        <v/>
      </c>
      <c r="R127" s="39"/>
      <c r="S127" s="23" t="str">
        <f t="shared" si="48"/>
        <v/>
      </c>
      <c r="T127" s="26" t="e">
        <f t="shared" si="49"/>
        <v>#VALUE!</v>
      </c>
    </row>
    <row r="128" spans="1:21" ht="19.5" x14ac:dyDescent="0.2">
      <c r="A128" s="30"/>
      <c r="B128" s="29"/>
      <c r="C128" s="29"/>
      <c r="D128" s="30"/>
      <c r="E128" s="30"/>
      <c r="F128" s="30"/>
      <c r="G128" s="16" t="str">
        <f t="shared" si="43"/>
        <v/>
      </c>
      <c r="H128" s="35"/>
      <c r="I128" s="36"/>
      <c r="J128" s="16" t="str">
        <f t="shared" si="44"/>
        <v/>
      </c>
      <c r="K128" s="13" t="str">
        <f t="shared" si="45"/>
        <v/>
      </c>
      <c r="L128" s="13" t="e">
        <f t="shared" si="33"/>
        <v>#VALUE!</v>
      </c>
      <c r="M128" s="39"/>
      <c r="N128" s="18" t="e">
        <f t="shared" si="37"/>
        <v>#VALUE!</v>
      </c>
      <c r="O128" s="20">
        <f t="shared" si="47"/>
        <v>0</v>
      </c>
      <c r="P128" s="40"/>
      <c r="Q128" s="22" t="str">
        <f t="shared" si="46"/>
        <v/>
      </c>
      <c r="R128" s="39"/>
      <c r="S128" s="23" t="str">
        <f t="shared" si="48"/>
        <v/>
      </c>
      <c r="T128" s="26" t="e">
        <f t="shared" si="49"/>
        <v>#VALUE!</v>
      </c>
    </row>
    <row r="129" spans="1:20" ht="19.5" x14ac:dyDescent="0.2">
      <c r="A129" s="30"/>
      <c r="B129" s="29"/>
      <c r="C129" s="29"/>
      <c r="D129" s="30"/>
      <c r="E129" s="30"/>
      <c r="F129" s="30"/>
      <c r="G129" s="16" t="str">
        <f t="shared" si="43"/>
        <v/>
      </c>
      <c r="H129" s="35"/>
      <c r="I129" s="36"/>
      <c r="J129" s="16" t="str">
        <f t="shared" si="44"/>
        <v/>
      </c>
      <c r="K129" s="13" t="str">
        <f t="shared" si="45"/>
        <v/>
      </c>
      <c r="L129" s="13" t="e">
        <f t="shared" si="33"/>
        <v>#VALUE!</v>
      </c>
      <c r="M129" s="39"/>
      <c r="N129" s="18" t="e">
        <f t="shared" si="37"/>
        <v>#VALUE!</v>
      </c>
      <c r="O129" s="20">
        <f t="shared" si="47"/>
        <v>0</v>
      </c>
      <c r="P129" s="40"/>
      <c r="Q129" s="22" t="str">
        <f t="shared" si="46"/>
        <v/>
      </c>
      <c r="R129" s="39"/>
      <c r="S129" s="23" t="str">
        <f t="shared" si="48"/>
        <v/>
      </c>
      <c r="T129" s="26" t="e">
        <f t="shared" si="49"/>
        <v>#VALUE!</v>
      </c>
    </row>
    <row r="130" spans="1:20" ht="19.5" x14ac:dyDescent="0.2">
      <c r="A130" s="30"/>
      <c r="B130" s="29"/>
      <c r="C130" s="29"/>
      <c r="D130" s="30"/>
      <c r="E130" s="30"/>
      <c r="F130" s="30"/>
      <c r="G130" s="16" t="str">
        <f t="shared" si="43"/>
        <v/>
      </c>
      <c r="H130" s="35"/>
      <c r="I130" s="35"/>
      <c r="J130" s="16" t="str">
        <f t="shared" si="44"/>
        <v/>
      </c>
      <c r="K130" s="13" t="str">
        <f t="shared" si="45"/>
        <v/>
      </c>
      <c r="L130" s="13" t="e">
        <f t="shared" si="33"/>
        <v>#VALUE!</v>
      </c>
      <c r="M130" s="39"/>
      <c r="N130" s="18" t="e">
        <f t="shared" si="37"/>
        <v>#VALUE!</v>
      </c>
      <c r="O130" s="20">
        <f t="shared" ref="O130:O148" si="50">I130-H130</f>
        <v>0</v>
      </c>
      <c r="P130" s="40"/>
      <c r="Q130" s="22" t="str">
        <f t="shared" si="46"/>
        <v/>
      </c>
      <c r="R130" s="39"/>
      <c r="S130" s="23" t="str">
        <f t="shared" si="48"/>
        <v/>
      </c>
      <c r="T130" s="26" t="e">
        <f t="shared" ref="T130:T148" si="51">S130+Q130</f>
        <v>#VALUE!</v>
      </c>
    </row>
    <row r="131" spans="1:20" ht="19.5" x14ac:dyDescent="0.2">
      <c r="A131" s="30"/>
      <c r="B131" s="29"/>
      <c r="C131" s="29"/>
      <c r="D131" s="30"/>
      <c r="E131" s="30"/>
      <c r="F131" s="30"/>
      <c r="G131" s="16" t="str">
        <f t="shared" si="43"/>
        <v/>
      </c>
      <c r="H131" s="35"/>
      <c r="I131" s="35"/>
      <c r="J131" s="16" t="str">
        <f t="shared" si="44"/>
        <v/>
      </c>
      <c r="K131" s="13" t="str">
        <f t="shared" si="45"/>
        <v/>
      </c>
      <c r="L131" s="13" t="e">
        <f t="shared" ref="L131:L150" si="52">IF(K131&gt;0,K131)+IF(K131&lt;0,0)</f>
        <v>#VALUE!</v>
      </c>
      <c r="M131" s="39"/>
      <c r="N131" s="18" t="e">
        <f t="shared" si="37"/>
        <v>#VALUE!</v>
      </c>
      <c r="O131" s="20">
        <f t="shared" si="50"/>
        <v>0</v>
      </c>
      <c r="P131" s="40"/>
      <c r="Q131" s="22" t="str">
        <f t="shared" si="46"/>
        <v/>
      </c>
      <c r="R131" s="39"/>
      <c r="S131" s="23" t="str">
        <f t="shared" si="48"/>
        <v/>
      </c>
      <c r="T131" s="26" t="e">
        <f t="shared" si="51"/>
        <v>#VALUE!</v>
      </c>
    </row>
    <row r="132" spans="1:20" ht="19.5" x14ac:dyDescent="0.2">
      <c r="A132" s="30"/>
      <c r="B132" s="29"/>
      <c r="C132" s="29"/>
      <c r="D132" s="30"/>
      <c r="E132" s="30"/>
      <c r="F132" s="30"/>
      <c r="G132" s="16" t="str">
        <f t="shared" si="43"/>
        <v/>
      </c>
      <c r="H132" s="35"/>
      <c r="I132" s="35"/>
      <c r="J132" s="16" t="str">
        <f t="shared" si="44"/>
        <v/>
      </c>
      <c r="K132" s="13" t="str">
        <f t="shared" si="45"/>
        <v/>
      </c>
      <c r="L132" s="13" t="e">
        <f t="shared" si="52"/>
        <v>#VALUE!</v>
      </c>
      <c r="M132" s="39"/>
      <c r="N132" s="18" t="e">
        <f t="shared" si="37"/>
        <v>#VALUE!</v>
      </c>
      <c r="O132" s="20">
        <f t="shared" ref="O132:O139" si="53">I132-H132</f>
        <v>0</v>
      </c>
      <c r="P132" s="40"/>
      <c r="Q132" s="22" t="str">
        <f t="shared" ref="Q132:Q139" si="54">IF(P132&lt;&gt;"",VLOOKUP(P132,ClassementPoints,2,FALSE),"")</f>
        <v/>
      </c>
      <c r="R132" s="39"/>
      <c r="S132" s="23" t="str">
        <f t="shared" ref="S132:S139" si="55">IF(R132&lt;&gt;"",VLOOKUP(R132,PointXC,2,FALSE),"")</f>
        <v/>
      </c>
      <c r="T132" s="26" t="e">
        <f t="shared" ref="T132:T139" si="56">S132+Q132</f>
        <v>#VALUE!</v>
      </c>
    </row>
    <row r="133" spans="1:20" ht="19.5" x14ac:dyDescent="0.2">
      <c r="A133" s="30"/>
      <c r="B133" s="29"/>
      <c r="C133" s="29"/>
      <c r="D133" s="30"/>
      <c r="E133" s="30"/>
      <c r="F133" s="30"/>
      <c r="G133" s="16" t="str">
        <f t="shared" si="43"/>
        <v/>
      </c>
      <c r="H133" s="35"/>
      <c r="I133" s="35"/>
      <c r="J133" s="16" t="str">
        <f t="shared" si="44"/>
        <v/>
      </c>
      <c r="K133" s="13" t="str">
        <f t="shared" si="45"/>
        <v/>
      </c>
      <c r="L133" s="13" t="e">
        <f t="shared" si="52"/>
        <v>#VALUE!</v>
      </c>
      <c r="M133" s="39"/>
      <c r="N133" s="18" t="e">
        <f t="shared" si="37"/>
        <v>#VALUE!</v>
      </c>
      <c r="O133" s="20">
        <f t="shared" si="53"/>
        <v>0</v>
      </c>
      <c r="P133" s="40"/>
      <c r="Q133" s="22" t="str">
        <f t="shared" si="54"/>
        <v/>
      </c>
      <c r="R133" s="39"/>
      <c r="S133" s="23" t="str">
        <f t="shared" si="55"/>
        <v/>
      </c>
      <c r="T133" s="26" t="e">
        <f t="shared" si="56"/>
        <v>#VALUE!</v>
      </c>
    </row>
    <row r="134" spans="1:20" ht="19.5" x14ac:dyDescent="0.2">
      <c r="A134" s="30"/>
      <c r="B134" s="29"/>
      <c r="C134" s="29"/>
      <c r="D134" s="30"/>
      <c r="E134" s="30"/>
      <c r="F134" s="30"/>
      <c r="G134" s="16" t="str">
        <f t="shared" si="43"/>
        <v/>
      </c>
      <c r="H134" s="35"/>
      <c r="I134" s="35"/>
      <c r="J134" s="16" t="str">
        <f t="shared" si="44"/>
        <v/>
      </c>
      <c r="K134" s="13" t="str">
        <f t="shared" si="45"/>
        <v/>
      </c>
      <c r="L134" s="13" t="e">
        <f t="shared" si="52"/>
        <v>#VALUE!</v>
      </c>
      <c r="M134" s="39"/>
      <c r="N134" s="18" t="e">
        <f t="shared" si="37"/>
        <v>#VALUE!</v>
      </c>
      <c r="O134" s="20">
        <f t="shared" si="53"/>
        <v>0</v>
      </c>
      <c r="P134" s="40"/>
      <c r="Q134" s="22" t="str">
        <f t="shared" si="54"/>
        <v/>
      </c>
      <c r="R134" s="39"/>
      <c r="S134" s="23" t="str">
        <f t="shared" si="55"/>
        <v/>
      </c>
      <c r="T134" s="26" t="e">
        <f t="shared" si="56"/>
        <v>#VALUE!</v>
      </c>
    </row>
    <row r="135" spans="1:20" ht="19.5" x14ac:dyDescent="0.2">
      <c r="A135" s="30"/>
      <c r="B135" s="29"/>
      <c r="C135" s="29"/>
      <c r="D135" s="30"/>
      <c r="E135" s="30"/>
      <c r="F135" s="30"/>
      <c r="G135" s="16" t="str">
        <f t="shared" si="43"/>
        <v/>
      </c>
      <c r="H135" s="35"/>
      <c r="I135" s="35"/>
      <c r="J135" s="16" t="str">
        <f t="shared" si="44"/>
        <v/>
      </c>
      <c r="K135" s="13" t="str">
        <f t="shared" si="45"/>
        <v/>
      </c>
      <c r="L135" s="13" t="e">
        <f t="shared" si="52"/>
        <v>#VALUE!</v>
      </c>
      <c r="M135" s="39"/>
      <c r="N135" s="18" t="e">
        <f t="shared" si="37"/>
        <v>#VALUE!</v>
      </c>
      <c r="O135" s="20">
        <f t="shared" si="53"/>
        <v>0</v>
      </c>
      <c r="P135" s="40"/>
      <c r="Q135" s="22" t="str">
        <f t="shared" si="54"/>
        <v/>
      </c>
      <c r="R135" s="39"/>
      <c r="S135" s="23" t="str">
        <f t="shared" si="55"/>
        <v/>
      </c>
      <c r="T135" s="26" t="e">
        <f t="shared" si="56"/>
        <v>#VALUE!</v>
      </c>
    </row>
    <row r="136" spans="1:20" ht="19.5" x14ac:dyDescent="0.2">
      <c r="A136" s="30"/>
      <c r="B136" s="29"/>
      <c r="C136" s="29"/>
      <c r="D136" s="30"/>
      <c r="E136" s="30"/>
      <c r="F136" s="30"/>
      <c r="G136" s="16" t="str">
        <f t="shared" si="43"/>
        <v/>
      </c>
      <c r="H136" s="35"/>
      <c r="I136" s="35"/>
      <c r="J136" s="16" t="str">
        <f t="shared" si="44"/>
        <v/>
      </c>
      <c r="K136" s="13" t="str">
        <f t="shared" si="45"/>
        <v/>
      </c>
      <c r="L136" s="13" t="e">
        <f t="shared" si="52"/>
        <v>#VALUE!</v>
      </c>
      <c r="M136" s="39"/>
      <c r="N136" s="18" t="e">
        <f t="shared" si="37"/>
        <v>#VALUE!</v>
      </c>
      <c r="O136" s="20">
        <f t="shared" si="53"/>
        <v>0</v>
      </c>
      <c r="P136" s="40"/>
      <c r="Q136" s="22" t="str">
        <f t="shared" si="54"/>
        <v/>
      </c>
      <c r="R136" s="39"/>
      <c r="S136" s="23" t="str">
        <f t="shared" si="55"/>
        <v/>
      </c>
      <c r="T136" s="26" t="e">
        <f t="shared" si="56"/>
        <v>#VALUE!</v>
      </c>
    </row>
    <row r="137" spans="1:20" ht="19.5" x14ac:dyDescent="0.2">
      <c r="A137" s="30"/>
      <c r="B137" s="29"/>
      <c r="C137" s="29"/>
      <c r="D137" s="30"/>
      <c r="E137" s="30"/>
      <c r="F137" s="30"/>
      <c r="G137" s="16" t="str">
        <f t="shared" si="43"/>
        <v/>
      </c>
      <c r="H137" s="35"/>
      <c r="I137" s="35"/>
      <c r="J137" s="16" t="str">
        <f t="shared" si="44"/>
        <v/>
      </c>
      <c r="K137" s="13" t="str">
        <f t="shared" si="45"/>
        <v/>
      </c>
      <c r="L137" s="13" t="e">
        <f t="shared" si="52"/>
        <v>#VALUE!</v>
      </c>
      <c r="M137" s="39"/>
      <c r="N137" s="18" t="e">
        <f t="shared" si="37"/>
        <v>#VALUE!</v>
      </c>
      <c r="O137" s="20">
        <f t="shared" si="53"/>
        <v>0</v>
      </c>
      <c r="P137" s="40"/>
      <c r="Q137" s="22" t="str">
        <f t="shared" si="54"/>
        <v/>
      </c>
      <c r="R137" s="39"/>
      <c r="S137" s="23" t="str">
        <f t="shared" si="55"/>
        <v/>
      </c>
      <c r="T137" s="26" t="e">
        <f t="shared" si="56"/>
        <v>#VALUE!</v>
      </c>
    </row>
    <row r="138" spans="1:20" ht="19.5" x14ac:dyDescent="0.2">
      <c r="A138" s="30"/>
      <c r="B138" s="29"/>
      <c r="C138" s="29"/>
      <c r="D138" s="30"/>
      <c r="E138" s="30"/>
      <c r="F138" s="30"/>
      <c r="G138" s="16" t="str">
        <f t="shared" si="43"/>
        <v/>
      </c>
      <c r="H138" s="35"/>
      <c r="I138" s="35"/>
      <c r="J138" s="16" t="str">
        <f t="shared" si="44"/>
        <v/>
      </c>
      <c r="K138" s="13" t="str">
        <f t="shared" si="45"/>
        <v/>
      </c>
      <c r="L138" s="13" t="e">
        <f t="shared" si="52"/>
        <v>#VALUE!</v>
      </c>
      <c r="M138" s="39"/>
      <c r="N138" s="18" t="e">
        <f t="shared" si="37"/>
        <v>#VALUE!</v>
      </c>
      <c r="O138" s="20">
        <f t="shared" si="53"/>
        <v>0</v>
      </c>
      <c r="P138" s="40"/>
      <c r="Q138" s="22" t="str">
        <f t="shared" si="54"/>
        <v/>
      </c>
      <c r="R138" s="39"/>
      <c r="S138" s="23" t="str">
        <f t="shared" si="55"/>
        <v/>
      </c>
      <c r="T138" s="26" t="e">
        <f t="shared" si="56"/>
        <v>#VALUE!</v>
      </c>
    </row>
    <row r="139" spans="1:20" ht="19.5" x14ac:dyDescent="0.2">
      <c r="A139" s="30"/>
      <c r="B139" s="29"/>
      <c r="C139" s="29"/>
      <c r="D139" s="30"/>
      <c r="E139" s="30"/>
      <c r="F139" s="30"/>
      <c r="G139" s="16" t="str">
        <f t="shared" si="43"/>
        <v/>
      </c>
      <c r="H139" s="35"/>
      <c r="I139" s="35"/>
      <c r="J139" s="16" t="str">
        <f t="shared" si="44"/>
        <v/>
      </c>
      <c r="K139" s="13" t="str">
        <f t="shared" si="45"/>
        <v/>
      </c>
      <c r="L139" s="13" t="e">
        <f t="shared" si="52"/>
        <v>#VALUE!</v>
      </c>
      <c r="M139" s="39"/>
      <c r="N139" s="18" t="e">
        <f t="shared" si="37"/>
        <v>#VALUE!</v>
      </c>
      <c r="O139" s="20">
        <f t="shared" si="53"/>
        <v>0</v>
      </c>
      <c r="P139" s="40"/>
      <c r="Q139" s="22" t="str">
        <f t="shared" si="54"/>
        <v/>
      </c>
      <c r="R139" s="39"/>
      <c r="S139" s="23" t="str">
        <f t="shared" si="55"/>
        <v/>
      </c>
      <c r="T139" s="26" t="e">
        <f t="shared" si="56"/>
        <v>#VALUE!</v>
      </c>
    </row>
    <row r="140" spans="1:20" ht="19.5" x14ac:dyDescent="0.2">
      <c r="A140" s="30"/>
      <c r="B140" s="29"/>
      <c r="C140" s="29"/>
      <c r="D140" s="30"/>
      <c r="E140" s="30"/>
      <c r="F140" s="30"/>
      <c r="G140" s="16" t="str">
        <f t="shared" si="43"/>
        <v/>
      </c>
      <c r="H140" s="35"/>
      <c r="I140" s="35"/>
      <c r="J140" s="16" t="str">
        <f t="shared" si="44"/>
        <v/>
      </c>
      <c r="K140" s="13" t="str">
        <f t="shared" si="45"/>
        <v/>
      </c>
      <c r="L140" s="13" t="e">
        <f t="shared" si="52"/>
        <v>#VALUE!</v>
      </c>
      <c r="M140" s="39"/>
      <c r="N140" s="18" t="e">
        <f t="shared" si="37"/>
        <v>#VALUE!</v>
      </c>
      <c r="O140" s="20">
        <f t="shared" si="50"/>
        <v>0</v>
      </c>
      <c r="P140" s="40"/>
      <c r="Q140" s="22" t="str">
        <f t="shared" si="46"/>
        <v/>
      </c>
      <c r="R140" s="39"/>
      <c r="S140" s="23" t="str">
        <f t="shared" si="48"/>
        <v/>
      </c>
      <c r="T140" s="26" t="e">
        <f t="shared" si="51"/>
        <v>#VALUE!</v>
      </c>
    </row>
    <row r="141" spans="1:20" ht="19.5" x14ac:dyDescent="0.2">
      <c r="A141" s="30"/>
      <c r="B141" s="29"/>
      <c r="C141" s="29"/>
      <c r="D141" s="30"/>
      <c r="E141" s="30"/>
      <c r="F141" s="30"/>
      <c r="G141" s="16" t="str">
        <f t="shared" si="43"/>
        <v/>
      </c>
      <c r="H141" s="35"/>
      <c r="I141" s="35"/>
      <c r="J141" s="16" t="str">
        <f t="shared" si="44"/>
        <v/>
      </c>
      <c r="K141" s="13" t="str">
        <f t="shared" si="45"/>
        <v/>
      </c>
      <c r="L141" s="13" t="e">
        <f t="shared" si="52"/>
        <v>#VALUE!</v>
      </c>
      <c r="M141" s="39"/>
      <c r="N141" s="18" t="e">
        <f t="shared" si="37"/>
        <v>#VALUE!</v>
      </c>
      <c r="O141" s="20">
        <f t="shared" si="50"/>
        <v>0</v>
      </c>
      <c r="P141" s="40"/>
      <c r="Q141" s="22" t="str">
        <f t="shared" si="46"/>
        <v/>
      </c>
      <c r="R141" s="39"/>
      <c r="S141" s="23" t="str">
        <f t="shared" si="48"/>
        <v/>
      </c>
      <c r="T141" s="26" t="e">
        <f t="shared" si="51"/>
        <v>#VALUE!</v>
      </c>
    </row>
    <row r="142" spans="1:20" ht="19.5" x14ac:dyDescent="0.2">
      <c r="A142" s="30"/>
      <c r="B142" s="29"/>
      <c r="C142" s="29"/>
      <c r="D142" s="30"/>
      <c r="E142" s="30"/>
      <c r="F142" s="30"/>
      <c r="G142" s="16" t="str">
        <f t="shared" si="43"/>
        <v/>
      </c>
      <c r="H142" s="35"/>
      <c r="I142" s="35"/>
      <c r="J142" s="16" t="str">
        <f t="shared" si="44"/>
        <v/>
      </c>
      <c r="K142" s="13" t="str">
        <f t="shared" si="45"/>
        <v/>
      </c>
      <c r="L142" s="13" t="e">
        <f t="shared" si="52"/>
        <v>#VALUE!</v>
      </c>
      <c r="M142" s="39"/>
      <c r="N142" s="18" t="e">
        <f t="shared" si="37"/>
        <v>#VALUE!</v>
      </c>
      <c r="O142" s="20">
        <f t="shared" si="50"/>
        <v>0</v>
      </c>
      <c r="P142" s="40"/>
      <c r="Q142" s="22" t="str">
        <f t="shared" si="46"/>
        <v/>
      </c>
      <c r="R142" s="39"/>
      <c r="S142" s="23" t="str">
        <f t="shared" si="48"/>
        <v/>
      </c>
      <c r="T142" s="26" t="e">
        <f t="shared" si="51"/>
        <v>#VALUE!</v>
      </c>
    </row>
    <row r="143" spans="1:20" ht="19.5" x14ac:dyDescent="0.2">
      <c r="A143" s="30"/>
      <c r="B143" s="29"/>
      <c r="C143" s="29"/>
      <c r="D143" s="30"/>
      <c r="E143" s="30"/>
      <c r="F143" s="30"/>
      <c r="G143" s="16" t="str">
        <f t="shared" si="43"/>
        <v/>
      </c>
      <c r="H143" s="35"/>
      <c r="I143" s="35"/>
      <c r="J143" s="16" t="str">
        <f t="shared" si="44"/>
        <v/>
      </c>
      <c r="K143" s="13" t="str">
        <f t="shared" si="45"/>
        <v/>
      </c>
      <c r="L143" s="13" t="e">
        <f t="shared" si="52"/>
        <v>#VALUE!</v>
      </c>
      <c r="M143" s="39"/>
      <c r="N143" s="18" t="e">
        <f t="shared" si="37"/>
        <v>#VALUE!</v>
      </c>
      <c r="O143" s="20">
        <f t="shared" si="50"/>
        <v>0</v>
      </c>
      <c r="P143" s="40"/>
      <c r="Q143" s="22" t="str">
        <f t="shared" si="46"/>
        <v/>
      </c>
      <c r="R143" s="39"/>
      <c r="S143" s="23" t="str">
        <f t="shared" si="48"/>
        <v/>
      </c>
      <c r="T143" s="26" t="e">
        <f t="shared" si="51"/>
        <v>#VALUE!</v>
      </c>
    </row>
    <row r="144" spans="1:20" ht="19.5" x14ac:dyDescent="0.2">
      <c r="A144" s="30"/>
      <c r="B144" s="29"/>
      <c r="C144" s="29"/>
      <c r="D144" s="30"/>
      <c r="E144" s="30"/>
      <c r="F144" s="30"/>
      <c r="G144" s="16" t="str">
        <f t="shared" si="43"/>
        <v/>
      </c>
      <c r="H144" s="35"/>
      <c r="I144" s="35"/>
      <c r="J144" s="16" t="str">
        <f t="shared" si="44"/>
        <v/>
      </c>
      <c r="K144" s="13" t="str">
        <f t="shared" si="45"/>
        <v/>
      </c>
      <c r="L144" s="13" t="e">
        <f t="shared" si="52"/>
        <v>#VALUE!</v>
      </c>
      <c r="M144" s="39"/>
      <c r="N144" s="18" t="e">
        <f t="shared" ref="N144:N150" si="57">M144-L144</f>
        <v>#VALUE!</v>
      </c>
      <c r="O144" s="20">
        <f t="shared" si="50"/>
        <v>0</v>
      </c>
      <c r="P144" s="40"/>
      <c r="Q144" s="22" t="str">
        <f t="shared" si="46"/>
        <v/>
      </c>
      <c r="R144" s="39"/>
      <c r="S144" s="23" t="str">
        <f t="shared" si="48"/>
        <v/>
      </c>
      <c r="T144" s="26" t="e">
        <f t="shared" si="51"/>
        <v>#VALUE!</v>
      </c>
    </row>
    <row r="145" spans="1:20" ht="19.5" x14ac:dyDescent="0.2">
      <c r="A145" s="30"/>
      <c r="B145" s="29"/>
      <c r="C145" s="29"/>
      <c r="D145" s="30"/>
      <c r="E145" s="30"/>
      <c r="F145" s="30"/>
      <c r="G145" s="16" t="str">
        <f t="shared" si="43"/>
        <v/>
      </c>
      <c r="H145" s="35"/>
      <c r="I145" s="35"/>
      <c r="J145" s="16" t="str">
        <f t="shared" si="44"/>
        <v/>
      </c>
      <c r="K145" s="13" t="str">
        <f t="shared" si="45"/>
        <v/>
      </c>
      <c r="L145" s="13" t="e">
        <f t="shared" si="52"/>
        <v>#VALUE!</v>
      </c>
      <c r="M145" s="39"/>
      <c r="N145" s="18" t="e">
        <f t="shared" si="57"/>
        <v>#VALUE!</v>
      </c>
      <c r="O145" s="20">
        <f t="shared" si="50"/>
        <v>0</v>
      </c>
      <c r="P145" s="40"/>
      <c r="Q145" s="22" t="str">
        <f t="shared" si="46"/>
        <v/>
      </c>
      <c r="R145" s="39"/>
      <c r="S145" s="23" t="str">
        <f t="shared" si="48"/>
        <v/>
      </c>
      <c r="T145" s="26" t="e">
        <f t="shared" si="51"/>
        <v>#VALUE!</v>
      </c>
    </row>
    <row r="146" spans="1:20" ht="19.5" x14ac:dyDescent="0.2">
      <c r="A146" s="30"/>
      <c r="B146" s="29"/>
      <c r="C146" s="29"/>
      <c r="D146" s="30"/>
      <c r="E146" s="30"/>
      <c r="F146" s="30"/>
      <c r="G146" s="16" t="str">
        <f t="shared" si="43"/>
        <v/>
      </c>
      <c r="H146" s="35"/>
      <c r="I146" s="35"/>
      <c r="J146" s="16" t="str">
        <f t="shared" si="44"/>
        <v/>
      </c>
      <c r="K146" s="13" t="str">
        <f t="shared" si="45"/>
        <v/>
      </c>
      <c r="L146" s="13" t="e">
        <f t="shared" si="52"/>
        <v>#VALUE!</v>
      </c>
      <c r="M146" s="39"/>
      <c r="N146" s="18" t="e">
        <f t="shared" si="57"/>
        <v>#VALUE!</v>
      </c>
      <c r="O146" s="20">
        <f t="shared" si="50"/>
        <v>0</v>
      </c>
      <c r="P146" s="40"/>
      <c r="Q146" s="22" t="str">
        <f t="shared" si="46"/>
        <v/>
      </c>
      <c r="R146" s="39"/>
      <c r="S146" s="23" t="str">
        <f t="shared" si="48"/>
        <v/>
      </c>
      <c r="T146" s="26" t="e">
        <f t="shared" si="51"/>
        <v>#VALUE!</v>
      </c>
    </row>
    <row r="147" spans="1:20" ht="19.5" x14ac:dyDescent="0.2">
      <c r="A147" s="30"/>
      <c r="B147" s="29"/>
      <c r="C147" s="29"/>
      <c r="D147" s="30"/>
      <c r="E147" s="30"/>
      <c r="F147" s="30"/>
      <c r="G147" s="16" t="str">
        <f t="shared" si="43"/>
        <v/>
      </c>
      <c r="H147" s="35"/>
      <c r="I147" s="35"/>
      <c r="J147" s="16" t="str">
        <f t="shared" si="44"/>
        <v/>
      </c>
      <c r="K147" s="13" t="str">
        <f t="shared" si="45"/>
        <v/>
      </c>
      <c r="L147" s="13" t="e">
        <f t="shared" si="52"/>
        <v>#VALUE!</v>
      </c>
      <c r="M147" s="39"/>
      <c r="N147" s="18" t="e">
        <f t="shared" si="57"/>
        <v>#VALUE!</v>
      </c>
      <c r="O147" s="20">
        <f t="shared" si="50"/>
        <v>0</v>
      </c>
      <c r="P147" s="40"/>
      <c r="Q147" s="22" t="str">
        <f t="shared" si="46"/>
        <v/>
      </c>
      <c r="R147" s="39"/>
      <c r="S147" s="23" t="str">
        <f t="shared" si="48"/>
        <v/>
      </c>
      <c r="T147" s="26" t="e">
        <f t="shared" si="51"/>
        <v>#VALUE!</v>
      </c>
    </row>
    <row r="148" spans="1:20" ht="19.5" x14ac:dyDescent="0.2">
      <c r="A148" s="30"/>
      <c r="B148" s="29"/>
      <c r="C148" s="29"/>
      <c r="D148" s="30"/>
      <c r="E148" s="30"/>
      <c r="F148" s="30"/>
      <c r="G148" s="16" t="str">
        <f t="shared" si="43"/>
        <v/>
      </c>
      <c r="H148" s="35"/>
      <c r="I148" s="35"/>
      <c r="J148" s="16" t="str">
        <f t="shared" si="44"/>
        <v/>
      </c>
      <c r="K148" s="13" t="str">
        <f t="shared" si="45"/>
        <v/>
      </c>
      <c r="L148" s="13" t="e">
        <f t="shared" si="52"/>
        <v>#VALUE!</v>
      </c>
      <c r="M148" s="39"/>
      <c r="N148" s="18" t="e">
        <f t="shared" si="57"/>
        <v>#VALUE!</v>
      </c>
      <c r="O148" s="20">
        <f t="shared" si="50"/>
        <v>0</v>
      </c>
      <c r="P148" s="40"/>
      <c r="Q148" s="22" t="str">
        <f t="shared" si="46"/>
        <v/>
      </c>
      <c r="R148" s="39"/>
      <c r="S148" s="23" t="str">
        <f t="shared" si="48"/>
        <v/>
      </c>
      <c r="T148" s="26" t="e">
        <f t="shared" si="51"/>
        <v>#VALUE!</v>
      </c>
    </row>
    <row r="149" spans="1:20" ht="19.5" x14ac:dyDescent="0.2">
      <c r="A149" s="30"/>
      <c r="B149" s="29"/>
      <c r="C149" s="29"/>
      <c r="D149" s="30"/>
      <c r="E149" s="30"/>
      <c r="F149" s="30"/>
      <c r="G149" s="16" t="str">
        <f t="shared" si="43"/>
        <v/>
      </c>
      <c r="H149" s="35"/>
      <c r="I149" s="35"/>
      <c r="J149" s="16" t="str">
        <f t="shared" si="44"/>
        <v/>
      </c>
      <c r="K149" s="13" t="str">
        <f t="shared" ref="K149:K150" si="58">IF(AND(A111&lt;&gt;"",H149&lt;&gt;"",I149&lt;&gt;""),ROUNDUP((I149-H149-G149)/J149,0),"")</f>
        <v/>
      </c>
      <c r="L149" s="13" t="e">
        <f t="shared" si="52"/>
        <v>#VALUE!</v>
      </c>
      <c r="M149" s="39"/>
      <c r="N149" s="18" t="e">
        <f t="shared" si="57"/>
        <v>#VALUE!</v>
      </c>
      <c r="O149" s="20">
        <f t="shared" ref="O149:O150" si="59">I149-H149</f>
        <v>0</v>
      </c>
      <c r="P149" s="40"/>
      <c r="Q149" s="22" t="str">
        <f t="shared" ref="Q149:Q150" si="60">IF(P149&lt;&gt;"",VLOOKUP(P149,ClassementPoints,2,FALSE),"")</f>
        <v/>
      </c>
      <c r="R149" s="39"/>
      <c r="S149" s="23" t="str">
        <f t="shared" ref="S149:S150" si="61">IF(R149&lt;&gt;"",VLOOKUP(R149,PointXC,2,FALSE),"")</f>
        <v/>
      </c>
      <c r="T149" s="26" t="e">
        <f t="shared" ref="T149:T150" si="62">S149+Q149</f>
        <v>#VALUE!</v>
      </c>
    </row>
    <row r="150" spans="1:20" ht="19.5" x14ac:dyDescent="0.2">
      <c r="A150" s="30"/>
      <c r="B150" s="29"/>
      <c r="C150" s="29"/>
      <c r="D150" s="30"/>
      <c r="E150" s="30"/>
      <c r="F150" s="30"/>
      <c r="G150" s="16" t="str">
        <f t="shared" si="43"/>
        <v/>
      </c>
      <c r="H150" s="35"/>
      <c r="I150" s="35"/>
      <c r="J150" s="16" t="str">
        <f t="shared" si="44"/>
        <v/>
      </c>
      <c r="K150" s="13" t="str">
        <f t="shared" si="58"/>
        <v/>
      </c>
      <c r="L150" s="13" t="e">
        <f t="shared" si="52"/>
        <v>#VALUE!</v>
      </c>
      <c r="M150" s="39"/>
      <c r="N150" s="18" t="e">
        <f t="shared" si="57"/>
        <v>#VALUE!</v>
      </c>
      <c r="O150" s="20">
        <f t="shared" si="59"/>
        <v>0</v>
      </c>
      <c r="P150" s="40"/>
      <c r="Q150" s="22" t="str">
        <f t="shared" si="60"/>
        <v/>
      </c>
      <c r="R150" s="39"/>
      <c r="S150" s="23" t="str">
        <f t="shared" si="61"/>
        <v/>
      </c>
      <c r="T150" s="26" t="e">
        <f t="shared" si="62"/>
        <v>#VALUE!</v>
      </c>
    </row>
  </sheetData>
  <sheetProtection autoFilter="0"/>
  <autoFilter ref="A1:U150"/>
  <phoneticPr fontId="0" type="noConversion"/>
  <conditionalFormatting sqref="K2:L150">
    <cfRule type="cellIs" dxfId="21" priority="1" stopIfTrue="1" operator="lessThan">
      <formula>0</formula>
    </cfRule>
  </conditionalFormatting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zoomScale="75" zoomScaleNormal="75" workbookViewId="0">
      <selection activeCell="L25" sqref="L25"/>
    </sheetView>
  </sheetViews>
  <sheetFormatPr baseColWidth="10" defaultColWidth="11.42578125" defaultRowHeight="14.25" x14ac:dyDescent="0.2"/>
  <cols>
    <col min="1" max="1" width="11.42578125" style="81"/>
    <col min="2" max="3" width="17.85546875" style="81" customWidth="1"/>
    <col min="4" max="6" width="11.42578125" style="81"/>
    <col min="7" max="7" width="20.140625" style="81" customWidth="1"/>
    <col min="8" max="8" width="14.28515625" style="81" customWidth="1"/>
    <col min="9" max="11" width="11.42578125" style="81"/>
    <col min="12" max="12" width="11.7109375" style="81" bestFit="1" customWidth="1"/>
    <col min="13" max="15" width="11.42578125" style="81"/>
    <col min="16" max="16" width="15.42578125" style="81" customWidth="1"/>
    <col min="17" max="17" width="11.42578125" style="81"/>
    <col min="18" max="18" width="11.42578125" style="53"/>
    <col min="19" max="16384" width="11.42578125" style="81"/>
  </cols>
  <sheetData>
    <row r="1" spans="1:18" ht="42" customHeight="1" x14ac:dyDescent="0.2">
      <c r="A1" s="136" t="s">
        <v>105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7"/>
      <c r="Q1" s="137"/>
      <c r="R1" s="137"/>
    </row>
    <row r="2" spans="1:18" ht="39.75" customHeight="1" x14ac:dyDescent="0.2">
      <c r="A2" s="136" t="s">
        <v>97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7"/>
    </row>
    <row r="3" spans="1:18" ht="39" x14ac:dyDescent="0.2">
      <c r="A3" s="30" t="s">
        <v>26</v>
      </c>
      <c r="B3" s="29" t="s">
        <v>47</v>
      </c>
      <c r="C3" s="29" t="s">
        <v>48</v>
      </c>
      <c r="D3" s="30" t="s">
        <v>5</v>
      </c>
      <c r="E3" s="30" t="s">
        <v>24</v>
      </c>
      <c r="F3" s="30" t="s">
        <v>20</v>
      </c>
      <c r="G3" s="34" t="s">
        <v>0</v>
      </c>
      <c r="H3" s="34" t="s">
        <v>2</v>
      </c>
      <c r="I3" s="12" t="s">
        <v>12</v>
      </c>
      <c r="J3" s="38" t="s">
        <v>15</v>
      </c>
      <c r="K3" s="17" t="s">
        <v>16</v>
      </c>
      <c r="L3" s="19" t="s">
        <v>21</v>
      </c>
      <c r="M3" s="34" t="s">
        <v>23</v>
      </c>
      <c r="N3" s="21" t="s">
        <v>19</v>
      </c>
      <c r="O3" s="34" t="s">
        <v>25</v>
      </c>
      <c r="P3" s="24" t="s">
        <v>22</v>
      </c>
      <c r="Q3" s="25" t="s">
        <v>27</v>
      </c>
      <c r="R3" s="62" t="s">
        <v>28</v>
      </c>
    </row>
    <row r="5" spans="1:18" x14ac:dyDescent="0.2">
      <c r="A5" s="83" t="s">
        <v>121</v>
      </c>
      <c r="D5" s="82" t="s">
        <v>106</v>
      </c>
    </row>
    <row r="6" spans="1:18" x14ac:dyDescent="0.2">
      <c r="A6" s="83" t="s">
        <v>108</v>
      </c>
      <c r="F6" s="82" t="s">
        <v>107</v>
      </c>
      <c r="G6" s="84">
        <v>2.0844907407407406E-2</v>
      </c>
      <c r="H6" s="82" t="s">
        <v>110</v>
      </c>
      <c r="I6" s="84">
        <v>2.2222222222222223E-2</v>
      </c>
      <c r="J6" s="83" t="s">
        <v>109</v>
      </c>
    </row>
    <row r="7" spans="1:18" x14ac:dyDescent="0.2">
      <c r="G7" s="84">
        <v>2.2233796296296297E-2</v>
      </c>
      <c r="H7" s="82" t="s">
        <v>110</v>
      </c>
      <c r="I7" s="84">
        <v>2.361111111111111E-2</v>
      </c>
      <c r="J7" s="83" t="s">
        <v>111</v>
      </c>
    </row>
    <row r="8" spans="1:18" x14ac:dyDescent="0.2">
      <c r="G8" s="84">
        <v>2.3622685185185201E-2</v>
      </c>
      <c r="H8" s="82" t="s">
        <v>110</v>
      </c>
      <c r="I8" s="84">
        <v>2.5000000000000001E-2</v>
      </c>
      <c r="J8" s="83" t="s">
        <v>112</v>
      </c>
    </row>
    <row r="9" spans="1:18" x14ac:dyDescent="0.2">
      <c r="G9" s="84">
        <v>2.5011574074074099E-2</v>
      </c>
      <c r="H9" s="82" t="s">
        <v>110</v>
      </c>
      <c r="I9" s="84">
        <v>2.6388888888888899E-2</v>
      </c>
      <c r="J9" s="83" t="s">
        <v>113</v>
      </c>
    </row>
    <row r="10" spans="1:18" x14ac:dyDescent="0.2">
      <c r="G10" s="84">
        <v>2.6400462962963001E-2</v>
      </c>
      <c r="H10" s="82" t="s">
        <v>110</v>
      </c>
      <c r="I10" s="84">
        <v>2.7777777777777801E-2</v>
      </c>
      <c r="J10" s="83" t="s">
        <v>114</v>
      </c>
    </row>
    <row r="11" spans="1:18" x14ac:dyDescent="0.2">
      <c r="G11" s="84">
        <v>2.7789351851851898E-2</v>
      </c>
      <c r="H11" s="82" t="s">
        <v>110</v>
      </c>
      <c r="I11" s="84">
        <v>2.9166666666666698E-2</v>
      </c>
      <c r="J11" s="83" t="s">
        <v>115</v>
      </c>
    </row>
    <row r="12" spans="1:18" x14ac:dyDescent="0.2">
      <c r="G12" s="84">
        <v>2.91782407407408E-2</v>
      </c>
      <c r="H12" s="82" t="s">
        <v>110</v>
      </c>
      <c r="I12" s="84">
        <v>3.0555555555555499E-2</v>
      </c>
      <c r="J12" s="83" t="s">
        <v>116</v>
      </c>
    </row>
    <row r="13" spans="1:18" x14ac:dyDescent="0.2">
      <c r="G13" s="84">
        <v>3.05671296296296E-2</v>
      </c>
      <c r="H13" s="82" t="s">
        <v>110</v>
      </c>
      <c r="I13" s="84">
        <v>3.19444444444444E-2</v>
      </c>
      <c r="J13" s="83" t="s">
        <v>117</v>
      </c>
    </row>
    <row r="14" spans="1:18" x14ac:dyDescent="0.2">
      <c r="G14" s="84">
        <v>3.1956018518518502E-2</v>
      </c>
      <c r="H14" s="82" t="s">
        <v>110</v>
      </c>
      <c r="I14" s="84">
        <v>3.3333333333333298E-2</v>
      </c>
      <c r="J14" s="83" t="s">
        <v>118</v>
      </c>
    </row>
    <row r="15" spans="1:18" x14ac:dyDescent="0.2">
      <c r="G15" s="84">
        <v>3.33449074074074E-2</v>
      </c>
      <c r="H15" s="82" t="s">
        <v>110</v>
      </c>
      <c r="I15" s="84">
        <v>3.4722222222222203E-2</v>
      </c>
      <c r="J15" s="83" t="s">
        <v>119</v>
      </c>
    </row>
    <row r="16" spans="1:18" x14ac:dyDescent="0.2">
      <c r="G16" s="84">
        <v>3.4733796296296297E-2</v>
      </c>
      <c r="H16" s="82" t="s">
        <v>110</v>
      </c>
      <c r="I16" s="84">
        <v>3.6111111111111101E-2</v>
      </c>
      <c r="J16" s="83" t="s">
        <v>120</v>
      </c>
    </row>
  </sheetData>
  <mergeCells count="2">
    <mergeCell ref="A2:P2"/>
    <mergeCell ref="A1:R1"/>
  </mergeCells>
  <conditionalFormatting sqref="I3">
    <cfRule type="cellIs" dxfId="20" priority="6" stopIfTrue="1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R21"/>
  <sheetViews>
    <sheetView zoomScale="75" workbookViewId="0">
      <selection activeCell="I53" sqref="I53"/>
    </sheetView>
  </sheetViews>
  <sheetFormatPr baseColWidth="10" defaultColWidth="11.42578125" defaultRowHeight="14.25" x14ac:dyDescent="0.2"/>
  <cols>
    <col min="1" max="1" width="11.42578125" style="85"/>
    <col min="2" max="3" width="17.85546875" style="85" customWidth="1"/>
    <col min="4" max="5" width="11.42578125" style="85"/>
    <col min="6" max="6" width="14.42578125" style="85" bestFit="1" customWidth="1"/>
    <col min="7" max="7" width="20.140625" style="85" customWidth="1"/>
    <col min="8" max="8" width="14.28515625" style="85" customWidth="1"/>
    <col min="9" max="15" width="11.42578125" style="85"/>
    <col min="16" max="16" width="15.42578125" style="85" customWidth="1"/>
    <col min="17" max="17" width="11.42578125" style="85"/>
    <col min="18" max="18" width="11.42578125" style="115"/>
    <col min="19" max="16384" width="11.42578125" style="85"/>
  </cols>
  <sheetData>
    <row r="1" spans="1:18" ht="42" customHeight="1" x14ac:dyDescent="0.2">
      <c r="A1" s="140" t="s">
        <v>105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1"/>
      <c r="Q1" s="141"/>
      <c r="R1" s="141"/>
    </row>
    <row r="2" spans="1:18" ht="39.75" customHeight="1" x14ac:dyDescent="0.2">
      <c r="A2" s="138" t="s">
        <v>95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9"/>
      <c r="Q2" s="139"/>
      <c r="R2" s="139"/>
    </row>
    <row r="3" spans="1:18" ht="39" x14ac:dyDescent="0.2">
      <c r="A3" s="86" t="s">
        <v>26</v>
      </c>
      <c r="B3" s="87" t="s">
        <v>47</v>
      </c>
      <c r="C3" s="87" t="s">
        <v>48</v>
      </c>
      <c r="D3" s="86" t="s">
        <v>5</v>
      </c>
      <c r="E3" s="86" t="s">
        <v>24</v>
      </c>
      <c r="F3" s="86" t="s">
        <v>20</v>
      </c>
      <c r="G3" s="88" t="s">
        <v>0</v>
      </c>
      <c r="H3" s="88" t="s">
        <v>2</v>
      </c>
      <c r="I3" s="89" t="s">
        <v>12</v>
      </c>
      <c r="J3" s="90" t="s">
        <v>15</v>
      </c>
      <c r="K3" s="91" t="s">
        <v>16</v>
      </c>
      <c r="L3" s="92" t="s">
        <v>21</v>
      </c>
      <c r="M3" s="88" t="s">
        <v>23</v>
      </c>
      <c r="N3" s="93" t="s">
        <v>19</v>
      </c>
      <c r="O3" s="88" t="s">
        <v>25</v>
      </c>
      <c r="P3" s="94" t="s">
        <v>22</v>
      </c>
      <c r="Q3" s="95" t="s">
        <v>27</v>
      </c>
      <c r="R3" s="96" t="s">
        <v>28</v>
      </c>
    </row>
    <row r="4" spans="1:18" ht="19.5" x14ac:dyDescent="0.2">
      <c r="A4" s="118">
        <v>4</v>
      </c>
      <c r="B4" s="108" t="s">
        <v>129</v>
      </c>
      <c r="C4" s="108" t="s">
        <v>130</v>
      </c>
      <c r="D4" s="86" t="s">
        <v>11</v>
      </c>
      <c r="E4" s="86">
        <v>69</v>
      </c>
      <c r="F4" s="108" t="s">
        <v>133</v>
      </c>
      <c r="G4" s="119">
        <v>1.3888888888888889E-3</v>
      </c>
      <c r="H4" s="128">
        <v>2.0347222222222221E-2</v>
      </c>
      <c r="I4" s="102"/>
      <c r="J4" s="120">
        <v>15</v>
      </c>
      <c r="K4" s="121">
        <f>J4-I4</f>
        <v>15</v>
      </c>
      <c r="L4" s="122">
        <f>H4-G4</f>
        <v>1.8958333333333334E-2</v>
      </c>
      <c r="M4" s="106">
        <v>1</v>
      </c>
      <c r="N4" s="107">
        <v>150</v>
      </c>
      <c r="O4" s="129">
        <v>1</v>
      </c>
      <c r="P4" s="109">
        <v>150</v>
      </c>
      <c r="Q4" s="110">
        <f>N4+P4</f>
        <v>300</v>
      </c>
      <c r="R4" s="111">
        <v>1</v>
      </c>
    </row>
    <row r="5" spans="1:18" ht="19.5" x14ac:dyDescent="0.2">
      <c r="A5" s="118">
        <v>6</v>
      </c>
      <c r="B5" s="108" t="s">
        <v>131</v>
      </c>
      <c r="C5" s="108" t="s">
        <v>132</v>
      </c>
      <c r="D5" s="86" t="s">
        <v>11</v>
      </c>
      <c r="E5" s="86">
        <v>69</v>
      </c>
      <c r="F5" s="108" t="s">
        <v>134</v>
      </c>
      <c r="G5" s="119">
        <v>1.3888888888888889E-3</v>
      </c>
      <c r="H5" s="128">
        <v>2.0347222222222221E-2</v>
      </c>
      <c r="I5" s="102"/>
      <c r="J5" s="120">
        <v>15</v>
      </c>
      <c r="K5" s="121">
        <f>J5-I5</f>
        <v>15</v>
      </c>
      <c r="L5" s="122">
        <f>H5-G5</f>
        <v>1.8958333333333334E-2</v>
      </c>
      <c r="M5" s="106">
        <v>1</v>
      </c>
      <c r="N5" s="107">
        <v>150</v>
      </c>
      <c r="O5" s="129">
        <v>2</v>
      </c>
      <c r="P5" s="109">
        <v>147</v>
      </c>
      <c r="Q5" s="110">
        <f>N5+P5</f>
        <v>297</v>
      </c>
      <c r="R5" s="111">
        <v>2</v>
      </c>
    </row>
    <row r="6" spans="1:18" ht="19.5" x14ac:dyDescent="0.2">
      <c r="A6" s="118">
        <v>7</v>
      </c>
      <c r="B6" s="108" t="s">
        <v>126</v>
      </c>
      <c r="C6" s="108" t="s">
        <v>127</v>
      </c>
      <c r="D6" s="86" t="s">
        <v>11</v>
      </c>
      <c r="E6" s="86">
        <v>69</v>
      </c>
      <c r="F6" s="108" t="s">
        <v>133</v>
      </c>
      <c r="G6" s="119">
        <v>3.1249999999999997E-3</v>
      </c>
      <c r="H6" s="128">
        <v>2.2152777777777775E-2</v>
      </c>
      <c r="I6" s="102"/>
      <c r="J6" s="120">
        <v>15</v>
      </c>
      <c r="K6" s="121">
        <f>J6-I6</f>
        <v>15</v>
      </c>
      <c r="L6" s="122">
        <f>H6-G6</f>
        <v>1.9027777777777775E-2</v>
      </c>
      <c r="M6" s="106">
        <v>2</v>
      </c>
      <c r="N6" s="107">
        <v>147</v>
      </c>
      <c r="O6" s="129">
        <v>3</v>
      </c>
      <c r="P6" s="109">
        <v>144</v>
      </c>
      <c r="Q6" s="110">
        <f>N6+P6</f>
        <v>291</v>
      </c>
      <c r="R6" s="111">
        <v>3</v>
      </c>
    </row>
    <row r="7" spans="1:18" ht="19.5" x14ac:dyDescent="0.2">
      <c r="A7" s="118">
        <v>9</v>
      </c>
      <c r="B7" s="108" t="s">
        <v>146</v>
      </c>
      <c r="C7" s="108" t="s">
        <v>249</v>
      </c>
      <c r="D7" s="86" t="s">
        <v>11</v>
      </c>
      <c r="E7" s="86">
        <v>38</v>
      </c>
      <c r="F7" s="108" t="s">
        <v>152</v>
      </c>
      <c r="G7" s="119">
        <v>1.3888888888888889E-3</v>
      </c>
      <c r="H7" s="128">
        <v>2.0347222222222221E-2</v>
      </c>
      <c r="I7" s="102"/>
      <c r="J7" s="120">
        <v>15</v>
      </c>
      <c r="K7" s="121">
        <f>J7-I7</f>
        <v>15</v>
      </c>
      <c r="L7" s="122">
        <f>H7-G7</f>
        <v>1.8958333333333334E-2</v>
      </c>
      <c r="M7" s="106">
        <v>1</v>
      </c>
      <c r="N7" s="107">
        <v>150</v>
      </c>
      <c r="O7" s="129">
        <v>5</v>
      </c>
      <c r="P7" s="109">
        <v>138</v>
      </c>
      <c r="Q7" s="110">
        <f>N7+P7</f>
        <v>288</v>
      </c>
      <c r="R7" s="111">
        <v>4</v>
      </c>
    </row>
    <row r="8" spans="1:18" ht="19.5" x14ac:dyDescent="0.2">
      <c r="A8" s="118">
        <v>8</v>
      </c>
      <c r="B8" s="108" t="s">
        <v>126</v>
      </c>
      <c r="C8" s="108" t="s">
        <v>128</v>
      </c>
      <c r="D8" s="86" t="s">
        <v>11</v>
      </c>
      <c r="E8" s="86">
        <v>69</v>
      </c>
      <c r="F8" s="108" t="s">
        <v>133</v>
      </c>
      <c r="G8" s="119">
        <v>3.1249999999999997E-3</v>
      </c>
      <c r="H8" s="128">
        <v>2.2152777777777775E-2</v>
      </c>
      <c r="I8" s="102"/>
      <c r="J8" s="120">
        <v>15</v>
      </c>
      <c r="K8" s="121">
        <f>J8-I8</f>
        <v>15</v>
      </c>
      <c r="L8" s="122">
        <f>H8-G8</f>
        <v>1.9027777777777775E-2</v>
      </c>
      <c r="M8" s="106">
        <v>2</v>
      </c>
      <c r="N8" s="107">
        <v>147</v>
      </c>
      <c r="O8" s="129">
        <v>4</v>
      </c>
      <c r="P8" s="109">
        <v>141</v>
      </c>
      <c r="Q8" s="110">
        <f>N8+P8</f>
        <v>288</v>
      </c>
      <c r="R8" s="111">
        <v>5</v>
      </c>
    </row>
    <row r="10" spans="1:18" x14ac:dyDescent="0.2">
      <c r="A10" s="114" t="s">
        <v>121</v>
      </c>
      <c r="D10" s="85" t="s">
        <v>106</v>
      </c>
    </row>
    <row r="11" spans="1:18" x14ac:dyDescent="0.2">
      <c r="A11" s="114" t="s">
        <v>108</v>
      </c>
      <c r="F11" s="85" t="s">
        <v>107</v>
      </c>
      <c r="G11" s="116">
        <v>2.0844907407407406E-2</v>
      </c>
      <c r="H11" s="85" t="s">
        <v>110</v>
      </c>
      <c r="I11" s="116">
        <v>2.2222222222222223E-2</v>
      </c>
      <c r="J11" s="114" t="s">
        <v>109</v>
      </c>
    </row>
    <row r="12" spans="1:18" x14ac:dyDescent="0.2">
      <c r="G12" s="116">
        <v>2.2233796296296297E-2</v>
      </c>
      <c r="H12" s="85" t="s">
        <v>110</v>
      </c>
      <c r="I12" s="116">
        <v>2.361111111111111E-2</v>
      </c>
      <c r="J12" s="114" t="s">
        <v>111</v>
      </c>
    </row>
    <row r="13" spans="1:18" x14ac:dyDescent="0.2">
      <c r="G13" s="116">
        <v>2.3622685185185201E-2</v>
      </c>
      <c r="H13" s="85" t="s">
        <v>110</v>
      </c>
      <c r="I13" s="116">
        <v>2.5000000000000001E-2</v>
      </c>
      <c r="J13" s="114" t="s">
        <v>112</v>
      </c>
    </row>
    <row r="14" spans="1:18" x14ac:dyDescent="0.2">
      <c r="G14" s="116">
        <v>2.5011574074074099E-2</v>
      </c>
      <c r="H14" s="85" t="s">
        <v>110</v>
      </c>
      <c r="I14" s="116">
        <v>2.6388888888888899E-2</v>
      </c>
      <c r="J14" s="114" t="s">
        <v>113</v>
      </c>
    </row>
    <row r="15" spans="1:18" x14ac:dyDescent="0.2">
      <c r="G15" s="116">
        <v>2.6400462962963001E-2</v>
      </c>
      <c r="H15" s="85" t="s">
        <v>110</v>
      </c>
      <c r="I15" s="116">
        <v>2.7777777777777801E-2</v>
      </c>
      <c r="J15" s="114" t="s">
        <v>114</v>
      </c>
    </row>
    <row r="16" spans="1:18" x14ac:dyDescent="0.2">
      <c r="G16" s="116">
        <v>2.7789351851851898E-2</v>
      </c>
      <c r="H16" s="85" t="s">
        <v>110</v>
      </c>
      <c r="I16" s="116">
        <v>2.9166666666666698E-2</v>
      </c>
      <c r="J16" s="114" t="s">
        <v>115</v>
      </c>
    </row>
    <row r="17" spans="7:10" x14ac:dyDescent="0.2">
      <c r="G17" s="116">
        <v>2.91782407407408E-2</v>
      </c>
      <c r="H17" s="85" t="s">
        <v>110</v>
      </c>
      <c r="I17" s="116">
        <v>3.0555555555555499E-2</v>
      </c>
      <c r="J17" s="114" t="s">
        <v>116</v>
      </c>
    </row>
    <row r="18" spans="7:10" x14ac:dyDescent="0.2">
      <c r="G18" s="116">
        <v>3.05671296296296E-2</v>
      </c>
      <c r="H18" s="85" t="s">
        <v>110</v>
      </c>
      <c r="I18" s="116">
        <v>3.19444444444444E-2</v>
      </c>
      <c r="J18" s="114" t="s">
        <v>117</v>
      </c>
    </row>
    <row r="19" spans="7:10" x14ac:dyDescent="0.2">
      <c r="G19" s="116">
        <v>3.1956018518518502E-2</v>
      </c>
      <c r="H19" s="85" t="s">
        <v>110</v>
      </c>
      <c r="I19" s="116">
        <v>3.3333333333333298E-2</v>
      </c>
      <c r="J19" s="114" t="s">
        <v>118</v>
      </c>
    </row>
    <row r="20" spans="7:10" x14ac:dyDescent="0.2">
      <c r="G20" s="116">
        <v>3.33449074074074E-2</v>
      </c>
      <c r="H20" s="85" t="s">
        <v>110</v>
      </c>
      <c r="I20" s="116">
        <v>3.4722222222222203E-2</v>
      </c>
      <c r="J20" s="114" t="s">
        <v>119</v>
      </c>
    </row>
    <row r="21" spans="7:10" x14ac:dyDescent="0.2">
      <c r="G21" s="116">
        <v>3.4733796296296297E-2</v>
      </c>
      <c r="H21" s="85" t="s">
        <v>110</v>
      </c>
      <c r="I21" s="116">
        <v>3.6111111111111101E-2</v>
      </c>
      <c r="J21" s="114" t="s">
        <v>120</v>
      </c>
    </row>
  </sheetData>
  <sheetProtection algorithmName="SHA-512" hashValue="XH45ZryIX80oJlCKuySDVanjIyg8ijN1w1hyXc4vTLrSOIG91CEwoFxGUxNus+vkOyp5V0JSz5HR2Grfyqqn/A==" saltValue="oF8rfgaQBGmsCj1xOvpAjQ==" spinCount="100000" sheet="1" objects="1" scenarios="1" selectLockedCells="1" selectUnlockedCells="1"/>
  <sortState ref="A4:R8">
    <sortCondition descending="1" ref="Q4:Q8"/>
    <sortCondition descending="1" ref="N4:N8"/>
  </sortState>
  <mergeCells count="2">
    <mergeCell ref="A2:R2"/>
    <mergeCell ref="A1:R1"/>
  </mergeCells>
  <phoneticPr fontId="0" type="noConversion"/>
  <conditionalFormatting sqref="I3:I4 I6">
    <cfRule type="cellIs" dxfId="19" priority="9" stopIfTrue="1" operator="lessThan">
      <formula>0</formula>
    </cfRule>
  </conditionalFormatting>
  <conditionalFormatting sqref="I5">
    <cfRule type="cellIs" dxfId="18" priority="2" stopIfTrue="1" operator="lessThan">
      <formula>0</formula>
    </cfRule>
  </conditionalFormatting>
  <conditionalFormatting sqref="I7:I8">
    <cfRule type="cellIs" dxfId="17" priority="1" stopIfTrue="1" operator="lessThan">
      <formula>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88" orientation="landscape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17"/>
  <sheetViews>
    <sheetView zoomScale="75" zoomScaleNormal="75" workbookViewId="0">
      <selection activeCell="H49" sqref="H49"/>
    </sheetView>
  </sheetViews>
  <sheetFormatPr baseColWidth="10" defaultRowHeight="14.25" x14ac:dyDescent="0.2"/>
  <cols>
    <col min="1" max="1" width="11.42578125" style="97"/>
    <col min="2" max="3" width="23" style="97" customWidth="1"/>
    <col min="4" max="5" width="11.42578125" style="97"/>
    <col min="6" max="6" width="13.85546875" style="97" bestFit="1" customWidth="1"/>
    <col min="7" max="7" width="17.85546875" style="97" customWidth="1"/>
    <col min="8" max="15" width="11.42578125" style="97"/>
    <col min="16" max="16" width="14.5703125" style="97" customWidth="1"/>
    <col min="17" max="17" width="15.28515625" style="97" customWidth="1"/>
    <col min="18" max="18" width="14.5703125" style="123" customWidth="1"/>
    <col min="19" max="16384" width="11.42578125" style="97"/>
  </cols>
  <sheetData>
    <row r="1" spans="1:18" s="85" customFormat="1" ht="42" customHeight="1" x14ac:dyDescent="0.2">
      <c r="A1" s="140" t="s">
        <v>105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1"/>
      <c r="Q1" s="141"/>
      <c r="R1" s="141"/>
    </row>
    <row r="2" spans="1:18" s="85" customFormat="1" ht="39.75" customHeight="1" x14ac:dyDescent="0.2">
      <c r="A2" s="142" t="s">
        <v>98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</row>
    <row r="3" spans="1:18" ht="39" x14ac:dyDescent="0.2">
      <c r="A3" s="86" t="s">
        <v>26</v>
      </c>
      <c r="B3" s="87" t="s">
        <v>47</v>
      </c>
      <c r="C3" s="87" t="s">
        <v>48</v>
      </c>
      <c r="D3" s="86" t="s">
        <v>5</v>
      </c>
      <c r="E3" s="86" t="s">
        <v>24</v>
      </c>
      <c r="F3" s="86" t="s">
        <v>20</v>
      </c>
      <c r="G3" s="88" t="s">
        <v>0</v>
      </c>
      <c r="H3" s="88" t="s">
        <v>2</v>
      </c>
      <c r="I3" s="89" t="s">
        <v>12</v>
      </c>
      <c r="J3" s="90" t="s">
        <v>15</v>
      </c>
      <c r="K3" s="91" t="s">
        <v>16</v>
      </c>
      <c r="L3" s="92" t="s">
        <v>21</v>
      </c>
      <c r="M3" s="88" t="s">
        <v>23</v>
      </c>
      <c r="N3" s="93" t="s">
        <v>19</v>
      </c>
      <c r="O3" s="88" t="s">
        <v>25</v>
      </c>
      <c r="P3" s="94" t="s">
        <v>22</v>
      </c>
      <c r="Q3" s="95" t="s">
        <v>27</v>
      </c>
      <c r="R3" s="96" t="s">
        <v>28</v>
      </c>
    </row>
    <row r="4" spans="1:18" ht="19.5" x14ac:dyDescent="0.2">
      <c r="A4" s="118">
        <v>99</v>
      </c>
      <c r="B4" s="108" t="s">
        <v>135</v>
      </c>
      <c r="C4" s="108" t="s">
        <v>136</v>
      </c>
      <c r="D4" s="86" t="s">
        <v>10</v>
      </c>
      <c r="E4" s="86">
        <v>69</v>
      </c>
      <c r="F4" s="108" t="s">
        <v>133</v>
      </c>
      <c r="G4" s="119">
        <v>6.2499999999999995E-3</v>
      </c>
      <c r="H4" s="119">
        <v>3.0462962962962966E-2</v>
      </c>
      <c r="I4" s="102"/>
      <c r="J4" s="120">
        <v>4</v>
      </c>
      <c r="K4" s="121">
        <f>J4-I4</f>
        <v>4</v>
      </c>
      <c r="L4" s="122">
        <f>H4-G4</f>
        <v>2.4212962962962967E-2</v>
      </c>
      <c r="M4" s="106">
        <v>1</v>
      </c>
      <c r="N4" s="107">
        <v>150</v>
      </c>
      <c r="O4" s="120">
        <v>1</v>
      </c>
      <c r="P4" s="109">
        <v>150</v>
      </c>
      <c r="Q4" s="110">
        <v>300</v>
      </c>
      <c r="R4" s="111">
        <v>1</v>
      </c>
    </row>
    <row r="6" spans="1:18" s="85" customFormat="1" x14ac:dyDescent="0.2">
      <c r="A6" s="114" t="s">
        <v>121</v>
      </c>
      <c r="D6" s="85" t="s">
        <v>122</v>
      </c>
      <c r="R6" s="115"/>
    </row>
    <row r="7" spans="1:18" s="85" customFormat="1" x14ac:dyDescent="0.2">
      <c r="A7" s="114" t="s">
        <v>108</v>
      </c>
      <c r="F7" s="85" t="s">
        <v>107</v>
      </c>
      <c r="G7" s="116">
        <v>2.7789351851851853E-2</v>
      </c>
      <c r="H7" s="85" t="s">
        <v>110</v>
      </c>
      <c r="I7" s="116">
        <v>2.9166666666666664E-2</v>
      </c>
      <c r="J7" s="114" t="s">
        <v>109</v>
      </c>
      <c r="R7" s="115"/>
    </row>
    <row r="8" spans="1:18" s="85" customFormat="1" x14ac:dyDescent="0.2">
      <c r="G8" s="116">
        <v>2.9178240740740741E-2</v>
      </c>
      <c r="H8" s="85" t="s">
        <v>110</v>
      </c>
      <c r="I8" s="116">
        <v>3.0555555555555555E-2</v>
      </c>
      <c r="J8" s="114" t="s">
        <v>111</v>
      </c>
      <c r="R8" s="115"/>
    </row>
    <row r="9" spans="1:18" s="85" customFormat="1" x14ac:dyDescent="0.2">
      <c r="G9" s="116">
        <v>3.0567129629629628E-2</v>
      </c>
      <c r="H9" s="85" t="s">
        <v>110</v>
      </c>
      <c r="I9" s="116">
        <v>3.1944444444444449E-2</v>
      </c>
      <c r="J9" s="114" t="s">
        <v>112</v>
      </c>
      <c r="R9" s="115"/>
    </row>
    <row r="10" spans="1:18" s="85" customFormat="1" x14ac:dyDescent="0.2">
      <c r="G10" s="116">
        <v>3.1956018518518516E-2</v>
      </c>
      <c r="H10" s="85" t="s">
        <v>110</v>
      </c>
      <c r="I10" s="116">
        <v>3.3333333333333298E-2</v>
      </c>
      <c r="J10" s="114" t="s">
        <v>113</v>
      </c>
      <c r="R10" s="115"/>
    </row>
    <row r="11" spans="1:18" s="85" customFormat="1" x14ac:dyDescent="0.2">
      <c r="G11" s="116">
        <v>3.33449074074074E-2</v>
      </c>
      <c r="H11" s="85" t="s">
        <v>110</v>
      </c>
      <c r="I11" s="116">
        <v>3.4722222222222203E-2</v>
      </c>
      <c r="J11" s="114" t="s">
        <v>114</v>
      </c>
      <c r="R11" s="115"/>
    </row>
    <row r="12" spans="1:18" s="85" customFormat="1" x14ac:dyDescent="0.2">
      <c r="G12" s="116">
        <v>3.4733796296296297E-2</v>
      </c>
      <c r="H12" s="85" t="s">
        <v>110</v>
      </c>
      <c r="I12" s="116">
        <v>3.6111111111111101E-2</v>
      </c>
      <c r="J12" s="114" t="s">
        <v>115</v>
      </c>
      <c r="R12" s="115"/>
    </row>
    <row r="13" spans="1:18" s="85" customFormat="1" x14ac:dyDescent="0.2">
      <c r="G13" s="116">
        <v>3.6122685185185202E-2</v>
      </c>
      <c r="H13" s="85" t="s">
        <v>110</v>
      </c>
      <c r="I13" s="116">
        <v>3.7499999999999999E-2</v>
      </c>
      <c r="J13" s="114" t="s">
        <v>116</v>
      </c>
      <c r="R13" s="115"/>
    </row>
    <row r="14" spans="1:18" s="85" customFormat="1" x14ac:dyDescent="0.2">
      <c r="G14" s="116">
        <v>3.75115740740741E-2</v>
      </c>
      <c r="H14" s="85" t="s">
        <v>110</v>
      </c>
      <c r="I14" s="116">
        <v>3.8888888888888903E-2</v>
      </c>
      <c r="J14" s="114" t="s">
        <v>117</v>
      </c>
      <c r="R14" s="115"/>
    </row>
    <row r="15" spans="1:18" s="85" customFormat="1" x14ac:dyDescent="0.2">
      <c r="G15" s="116">
        <v>3.8900462962962998E-2</v>
      </c>
      <c r="H15" s="85" t="s">
        <v>110</v>
      </c>
      <c r="I15" s="116">
        <v>4.0277777777777801E-2</v>
      </c>
      <c r="J15" s="114" t="s">
        <v>118</v>
      </c>
      <c r="R15" s="115"/>
    </row>
    <row r="16" spans="1:18" s="85" customFormat="1" x14ac:dyDescent="0.2">
      <c r="G16" s="116">
        <v>4.0289351851851903E-2</v>
      </c>
      <c r="H16" s="85" t="s">
        <v>110</v>
      </c>
      <c r="I16" s="116">
        <v>4.1666666666666699E-2</v>
      </c>
      <c r="J16" s="114" t="s">
        <v>119</v>
      </c>
      <c r="R16" s="115"/>
    </row>
    <row r="17" spans="7:18" s="85" customFormat="1" x14ac:dyDescent="0.2">
      <c r="G17" s="116">
        <v>4.16782407407408E-2</v>
      </c>
      <c r="H17" s="85" t="s">
        <v>110</v>
      </c>
      <c r="I17" s="116">
        <v>4.3055555555555597E-2</v>
      </c>
      <c r="J17" s="114" t="s">
        <v>120</v>
      </c>
      <c r="R17" s="115"/>
    </row>
  </sheetData>
  <sheetProtection algorithmName="SHA-512" hashValue="nBoJ1/6HKZKWKlD/IALV+hSTX113IUMEVA4YQNr36MvhchZtb1ZoBTFdDRaKU620y+JEJUrf2YElNyk3ounWGQ==" saltValue="+v8CfVb1tSs/v+Xppd5GXA==" spinCount="100000" sheet="1" objects="1" scenarios="1" selectLockedCells="1" selectUnlockedCells="1"/>
  <mergeCells count="2">
    <mergeCell ref="A1:R1"/>
    <mergeCell ref="A2:R2"/>
  </mergeCells>
  <conditionalFormatting sqref="I3:I4">
    <cfRule type="cellIs" dxfId="16" priority="4" stopIfTrue="1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8" scale="84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V23"/>
  <sheetViews>
    <sheetView zoomScale="64" zoomScaleNormal="64" workbookViewId="0">
      <selection activeCell="J62" sqref="J62"/>
    </sheetView>
  </sheetViews>
  <sheetFormatPr baseColWidth="10" defaultRowHeight="14.25" x14ac:dyDescent="0.2"/>
  <cols>
    <col min="1" max="1" width="11.42578125" style="97"/>
    <col min="2" max="3" width="23" style="97" customWidth="1"/>
    <col min="4" max="5" width="11.42578125" style="97"/>
    <col min="6" max="6" width="26.28515625" style="97" bestFit="1" customWidth="1"/>
    <col min="7" max="7" width="17.85546875" style="97" customWidth="1"/>
    <col min="8" max="15" width="11.42578125" style="97"/>
    <col min="16" max="16" width="14.5703125" style="97" customWidth="1"/>
    <col min="17" max="17" width="15.28515625" style="97" customWidth="1"/>
    <col min="18" max="18" width="14.5703125" style="123" customWidth="1"/>
    <col min="19" max="16384" width="11.42578125" style="97"/>
  </cols>
  <sheetData>
    <row r="1" spans="1:22" s="85" customFormat="1" ht="42" customHeight="1" x14ac:dyDescent="0.2">
      <c r="A1" s="140" t="s">
        <v>105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1"/>
      <c r="Q1" s="141"/>
      <c r="R1" s="141"/>
    </row>
    <row r="2" spans="1:22" s="85" customFormat="1" ht="39.75" customHeight="1" x14ac:dyDescent="0.2">
      <c r="A2" s="140" t="s">
        <v>96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</row>
    <row r="3" spans="1:22" ht="39" x14ac:dyDescent="0.2">
      <c r="A3" s="86" t="s">
        <v>26</v>
      </c>
      <c r="B3" s="87" t="s">
        <v>47</v>
      </c>
      <c r="C3" s="87" t="s">
        <v>48</v>
      </c>
      <c r="D3" s="86" t="s">
        <v>5</v>
      </c>
      <c r="E3" s="86" t="s">
        <v>24</v>
      </c>
      <c r="F3" s="86" t="s">
        <v>20</v>
      </c>
      <c r="G3" s="88" t="s">
        <v>0</v>
      </c>
      <c r="H3" s="88" t="s">
        <v>2</v>
      </c>
      <c r="I3" s="89" t="s">
        <v>12</v>
      </c>
      <c r="J3" s="90" t="s">
        <v>15</v>
      </c>
      <c r="K3" s="91" t="s">
        <v>16</v>
      </c>
      <c r="L3" s="92" t="s">
        <v>21</v>
      </c>
      <c r="M3" s="88" t="s">
        <v>23</v>
      </c>
      <c r="N3" s="93" t="s">
        <v>19</v>
      </c>
      <c r="O3" s="88" t="s">
        <v>25</v>
      </c>
      <c r="P3" s="94" t="s">
        <v>22</v>
      </c>
      <c r="Q3" s="95" t="s">
        <v>27</v>
      </c>
      <c r="R3" s="96" t="s">
        <v>28</v>
      </c>
      <c r="T3" s="85"/>
      <c r="U3" s="85"/>
      <c r="V3" s="85"/>
    </row>
    <row r="4" spans="1:22" ht="19.5" x14ac:dyDescent="0.2">
      <c r="A4" s="118">
        <v>62</v>
      </c>
      <c r="B4" s="108" t="s">
        <v>146</v>
      </c>
      <c r="C4" s="108" t="s">
        <v>147</v>
      </c>
      <c r="D4" s="86" t="s">
        <v>10</v>
      </c>
      <c r="E4" s="86">
        <v>38</v>
      </c>
      <c r="F4" s="108" t="s">
        <v>152</v>
      </c>
      <c r="G4" s="119">
        <v>4.8611111111111112E-3</v>
      </c>
      <c r="H4" s="119">
        <v>3.0381944444444444E-2</v>
      </c>
      <c r="I4" s="102"/>
      <c r="J4" s="120">
        <v>4</v>
      </c>
      <c r="K4" s="121">
        <f t="shared" ref="K4:K10" si="0">J4-I4</f>
        <v>4</v>
      </c>
      <c r="L4" s="122">
        <f t="shared" ref="L4:L10" si="1">H4-G4</f>
        <v>2.5520833333333333E-2</v>
      </c>
      <c r="M4" s="106">
        <v>3</v>
      </c>
      <c r="N4" s="107">
        <v>144</v>
      </c>
      <c r="O4" s="97">
        <v>1</v>
      </c>
      <c r="P4" s="109">
        <v>150</v>
      </c>
      <c r="Q4" s="110">
        <f t="shared" ref="Q4:Q10" si="2">P4+N4</f>
        <v>294</v>
      </c>
      <c r="R4" s="111">
        <v>1</v>
      </c>
      <c r="T4" s="85"/>
      <c r="U4" s="85"/>
      <c r="V4" s="85"/>
    </row>
    <row r="5" spans="1:22" ht="19.5" x14ac:dyDescent="0.2">
      <c r="A5" s="118">
        <v>58</v>
      </c>
      <c r="B5" s="108" t="s">
        <v>145</v>
      </c>
      <c r="C5" s="108" t="s">
        <v>128</v>
      </c>
      <c r="D5" s="86" t="s">
        <v>10</v>
      </c>
      <c r="E5" s="86">
        <v>69</v>
      </c>
      <c r="F5" s="108" t="s">
        <v>151</v>
      </c>
      <c r="G5" s="119">
        <v>3.472222222222222E-3</v>
      </c>
      <c r="H5" s="119">
        <v>2.8634259259259262E-2</v>
      </c>
      <c r="I5" s="102"/>
      <c r="J5" s="120">
        <v>4</v>
      </c>
      <c r="K5" s="121">
        <f t="shared" si="0"/>
        <v>4</v>
      </c>
      <c r="L5" s="122">
        <f t="shared" si="1"/>
        <v>2.5162037037037038E-2</v>
      </c>
      <c r="M5" s="106">
        <v>2</v>
      </c>
      <c r="N5" s="107">
        <v>147</v>
      </c>
      <c r="O5" s="97">
        <v>3</v>
      </c>
      <c r="P5" s="109">
        <v>144</v>
      </c>
      <c r="Q5" s="110">
        <f t="shared" si="2"/>
        <v>291</v>
      </c>
      <c r="R5" s="111">
        <v>2</v>
      </c>
      <c r="T5" s="85"/>
      <c r="U5" s="85"/>
      <c r="V5" s="85"/>
    </row>
    <row r="6" spans="1:22" ht="19.5" x14ac:dyDescent="0.2">
      <c r="A6" s="118">
        <v>55</v>
      </c>
      <c r="B6" s="108" t="s">
        <v>143</v>
      </c>
      <c r="C6" s="108" t="s">
        <v>144</v>
      </c>
      <c r="D6" s="86" t="s">
        <v>10</v>
      </c>
      <c r="E6" s="86">
        <v>69</v>
      </c>
      <c r="F6" s="108" t="s">
        <v>134</v>
      </c>
      <c r="G6" s="119">
        <v>1.736111111111111E-3</v>
      </c>
      <c r="H6" s="119">
        <v>2.4594907407407409E-2</v>
      </c>
      <c r="I6" s="102"/>
      <c r="J6" s="120">
        <v>0</v>
      </c>
      <c r="K6" s="121">
        <f t="shared" si="0"/>
        <v>0</v>
      </c>
      <c r="L6" s="122">
        <f t="shared" si="1"/>
        <v>2.2858796296296297E-2</v>
      </c>
      <c r="M6" s="106">
        <v>4</v>
      </c>
      <c r="N6" s="107">
        <v>141</v>
      </c>
      <c r="O6" s="97">
        <v>2</v>
      </c>
      <c r="P6" s="109">
        <v>147</v>
      </c>
      <c r="Q6" s="110">
        <f t="shared" si="2"/>
        <v>288</v>
      </c>
      <c r="R6" s="111">
        <v>3</v>
      </c>
      <c r="T6" s="85"/>
      <c r="U6" s="85"/>
      <c r="V6" s="85"/>
    </row>
    <row r="7" spans="1:22" ht="19.5" x14ac:dyDescent="0.2">
      <c r="A7" s="118">
        <v>52</v>
      </c>
      <c r="B7" s="108" t="s">
        <v>137</v>
      </c>
      <c r="C7" s="108" t="s">
        <v>138</v>
      </c>
      <c r="D7" s="86" t="s">
        <v>10</v>
      </c>
      <c r="E7" s="86">
        <v>69</v>
      </c>
      <c r="F7" s="108" t="s">
        <v>133</v>
      </c>
      <c r="G7" s="119">
        <v>6.2499999999999995E-3</v>
      </c>
      <c r="H7" s="119">
        <v>3.0462962962962966E-2</v>
      </c>
      <c r="I7" s="102"/>
      <c r="J7" s="120">
        <v>4</v>
      </c>
      <c r="K7" s="121">
        <f t="shared" si="0"/>
        <v>4</v>
      </c>
      <c r="L7" s="122">
        <f t="shared" si="1"/>
        <v>2.4212962962962967E-2</v>
      </c>
      <c r="M7" s="106">
        <v>1</v>
      </c>
      <c r="N7" s="107">
        <v>150</v>
      </c>
      <c r="O7" s="97">
        <v>7</v>
      </c>
      <c r="P7" s="109">
        <v>135</v>
      </c>
      <c r="Q7" s="110">
        <f t="shared" si="2"/>
        <v>285</v>
      </c>
      <c r="R7" s="111">
        <v>4</v>
      </c>
      <c r="T7" s="85"/>
      <c r="U7" s="85"/>
      <c r="V7" s="85"/>
    </row>
    <row r="8" spans="1:22" ht="19.5" x14ac:dyDescent="0.2">
      <c r="A8" s="118">
        <v>67</v>
      </c>
      <c r="B8" s="108" t="s">
        <v>148</v>
      </c>
      <c r="C8" s="108" t="s">
        <v>149</v>
      </c>
      <c r="D8" s="86" t="s">
        <v>10</v>
      </c>
      <c r="E8" s="86">
        <v>69</v>
      </c>
      <c r="F8" s="108" t="s">
        <v>151</v>
      </c>
      <c r="G8" s="119">
        <v>3.472222222222222E-3</v>
      </c>
      <c r="H8" s="119">
        <v>2.8634259259259262E-2</v>
      </c>
      <c r="I8" s="102"/>
      <c r="J8" s="120">
        <v>4</v>
      </c>
      <c r="K8" s="121">
        <f t="shared" si="0"/>
        <v>4</v>
      </c>
      <c r="L8" s="122">
        <f t="shared" si="1"/>
        <v>2.5162037037037038E-2</v>
      </c>
      <c r="M8" s="106">
        <v>2</v>
      </c>
      <c r="N8" s="107">
        <v>147</v>
      </c>
      <c r="O8" s="97">
        <v>5</v>
      </c>
      <c r="P8" s="109">
        <v>138</v>
      </c>
      <c r="Q8" s="110">
        <f t="shared" si="2"/>
        <v>285</v>
      </c>
      <c r="R8" s="111">
        <v>5</v>
      </c>
      <c r="T8" s="85"/>
      <c r="U8" s="85"/>
      <c r="V8" s="85"/>
    </row>
    <row r="9" spans="1:22" ht="19.5" x14ac:dyDescent="0.2">
      <c r="A9" s="118">
        <v>66</v>
      </c>
      <c r="B9" s="113" t="s">
        <v>139</v>
      </c>
      <c r="C9" s="113" t="s">
        <v>140</v>
      </c>
      <c r="D9" s="86" t="s">
        <v>10</v>
      </c>
      <c r="E9" s="86">
        <v>69</v>
      </c>
      <c r="F9" s="113" t="s">
        <v>150</v>
      </c>
      <c r="G9" s="119">
        <v>1.736111111111111E-3</v>
      </c>
      <c r="H9" s="119">
        <v>2.4594907407407409E-2</v>
      </c>
      <c r="I9" s="102"/>
      <c r="J9" s="120">
        <v>0</v>
      </c>
      <c r="K9" s="121">
        <f t="shared" si="0"/>
        <v>0</v>
      </c>
      <c r="L9" s="122">
        <f t="shared" si="1"/>
        <v>2.2858796296296297E-2</v>
      </c>
      <c r="M9" s="106">
        <v>4</v>
      </c>
      <c r="N9" s="107">
        <v>141</v>
      </c>
      <c r="O9" s="97">
        <v>4</v>
      </c>
      <c r="P9" s="109">
        <v>141</v>
      </c>
      <c r="Q9" s="110">
        <f t="shared" si="2"/>
        <v>282</v>
      </c>
      <c r="R9" s="111">
        <v>6</v>
      </c>
      <c r="T9" s="85"/>
      <c r="U9" s="85"/>
      <c r="V9" s="85"/>
    </row>
    <row r="10" spans="1:22" ht="19.5" x14ac:dyDescent="0.2">
      <c r="A10" s="118">
        <v>54</v>
      </c>
      <c r="B10" s="108" t="s">
        <v>141</v>
      </c>
      <c r="C10" s="108" t="s">
        <v>142</v>
      </c>
      <c r="D10" s="86" t="s">
        <v>10</v>
      </c>
      <c r="E10" s="86">
        <v>69</v>
      </c>
      <c r="F10" s="108" t="s">
        <v>133</v>
      </c>
      <c r="G10" s="119">
        <v>4.8611111111111112E-3</v>
      </c>
      <c r="H10" s="119">
        <v>3.0381944444444444E-2</v>
      </c>
      <c r="I10" s="102"/>
      <c r="J10" s="120">
        <v>4</v>
      </c>
      <c r="K10" s="121">
        <f t="shared" si="0"/>
        <v>4</v>
      </c>
      <c r="L10" s="122">
        <f t="shared" si="1"/>
        <v>2.5520833333333333E-2</v>
      </c>
      <c r="M10" s="106">
        <v>3</v>
      </c>
      <c r="N10" s="107">
        <v>144</v>
      </c>
      <c r="O10" s="97">
        <v>8</v>
      </c>
      <c r="P10" s="109">
        <v>132</v>
      </c>
      <c r="Q10" s="110">
        <f t="shared" si="2"/>
        <v>276</v>
      </c>
      <c r="R10" s="111">
        <v>7</v>
      </c>
      <c r="T10" s="85"/>
      <c r="U10" s="85"/>
      <c r="V10" s="85"/>
    </row>
    <row r="11" spans="1:22" x14ac:dyDescent="0.2">
      <c r="T11" s="85"/>
      <c r="U11" s="85"/>
      <c r="V11" s="85"/>
    </row>
    <row r="12" spans="1:22" s="85" customFormat="1" x14ac:dyDescent="0.2">
      <c r="A12" s="114" t="s">
        <v>121</v>
      </c>
      <c r="D12" s="85" t="s">
        <v>122</v>
      </c>
      <c r="R12" s="115"/>
    </row>
    <row r="13" spans="1:22" s="85" customFormat="1" x14ac:dyDescent="0.2">
      <c r="A13" s="114" t="s">
        <v>108</v>
      </c>
      <c r="F13" s="85" t="s">
        <v>107</v>
      </c>
      <c r="G13" s="116">
        <v>2.7789351851851853E-2</v>
      </c>
      <c r="H13" s="85" t="s">
        <v>110</v>
      </c>
      <c r="I13" s="116">
        <v>2.9166666666666664E-2</v>
      </c>
      <c r="J13" s="114" t="s">
        <v>109</v>
      </c>
      <c r="R13" s="115"/>
    </row>
    <row r="14" spans="1:22" s="85" customFormat="1" x14ac:dyDescent="0.2">
      <c r="G14" s="116">
        <v>2.9178240740740741E-2</v>
      </c>
      <c r="H14" s="85" t="s">
        <v>110</v>
      </c>
      <c r="I14" s="116">
        <v>3.0555555555555555E-2</v>
      </c>
      <c r="J14" s="114" t="s">
        <v>111</v>
      </c>
      <c r="R14" s="115"/>
    </row>
    <row r="15" spans="1:22" s="85" customFormat="1" x14ac:dyDescent="0.2">
      <c r="G15" s="116">
        <v>3.0567129629629628E-2</v>
      </c>
      <c r="H15" s="85" t="s">
        <v>110</v>
      </c>
      <c r="I15" s="116">
        <v>3.1944444444444449E-2</v>
      </c>
      <c r="J15" s="114" t="s">
        <v>112</v>
      </c>
      <c r="R15" s="115"/>
    </row>
    <row r="16" spans="1:22" s="85" customFormat="1" x14ac:dyDescent="0.2">
      <c r="G16" s="116">
        <v>3.1956018518518516E-2</v>
      </c>
      <c r="H16" s="85" t="s">
        <v>110</v>
      </c>
      <c r="I16" s="116">
        <v>3.3333333333333298E-2</v>
      </c>
      <c r="J16" s="114" t="s">
        <v>113</v>
      </c>
      <c r="R16" s="115"/>
    </row>
    <row r="17" spans="7:18" s="85" customFormat="1" x14ac:dyDescent="0.2">
      <c r="G17" s="116">
        <v>3.33449074074074E-2</v>
      </c>
      <c r="H17" s="85" t="s">
        <v>110</v>
      </c>
      <c r="I17" s="116">
        <v>3.4722222222222203E-2</v>
      </c>
      <c r="J17" s="114" t="s">
        <v>114</v>
      </c>
      <c r="R17" s="115"/>
    </row>
    <row r="18" spans="7:18" s="85" customFormat="1" x14ac:dyDescent="0.2">
      <c r="G18" s="116">
        <v>3.4733796296296297E-2</v>
      </c>
      <c r="H18" s="85" t="s">
        <v>110</v>
      </c>
      <c r="I18" s="116">
        <v>3.6111111111111101E-2</v>
      </c>
      <c r="J18" s="114" t="s">
        <v>115</v>
      </c>
      <c r="R18" s="115"/>
    </row>
    <row r="19" spans="7:18" s="85" customFormat="1" x14ac:dyDescent="0.2">
      <c r="G19" s="116">
        <v>3.6122685185185202E-2</v>
      </c>
      <c r="H19" s="85" t="s">
        <v>110</v>
      </c>
      <c r="I19" s="116">
        <v>3.7499999999999999E-2</v>
      </c>
      <c r="J19" s="114" t="s">
        <v>116</v>
      </c>
      <c r="R19" s="115"/>
    </row>
    <row r="20" spans="7:18" s="85" customFormat="1" x14ac:dyDescent="0.2">
      <c r="G20" s="116">
        <v>3.75115740740741E-2</v>
      </c>
      <c r="H20" s="85" t="s">
        <v>110</v>
      </c>
      <c r="I20" s="116">
        <v>3.8888888888888903E-2</v>
      </c>
      <c r="J20" s="114" t="s">
        <v>117</v>
      </c>
      <c r="R20" s="115"/>
    </row>
    <row r="21" spans="7:18" s="85" customFormat="1" x14ac:dyDescent="0.2">
      <c r="G21" s="116">
        <v>3.8900462962962998E-2</v>
      </c>
      <c r="H21" s="85" t="s">
        <v>110</v>
      </c>
      <c r="I21" s="116">
        <v>4.0277777777777801E-2</v>
      </c>
      <c r="J21" s="114" t="s">
        <v>118</v>
      </c>
      <c r="R21" s="115"/>
    </row>
    <row r="22" spans="7:18" s="85" customFormat="1" x14ac:dyDescent="0.2">
      <c r="G22" s="116">
        <v>4.0289351851851903E-2</v>
      </c>
      <c r="H22" s="85" t="s">
        <v>110</v>
      </c>
      <c r="I22" s="116">
        <v>4.1666666666666699E-2</v>
      </c>
      <c r="J22" s="114" t="s">
        <v>119</v>
      </c>
      <c r="R22" s="115"/>
    </row>
    <row r="23" spans="7:18" s="85" customFormat="1" x14ac:dyDescent="0.2">
      <c r="G23" s="116">
        <v>4.16782407407408E-2</v>
      </c>
      <c r="H23" s="85" t="s">
        <v>110</v>
      </c>
      <c r="I23" s="116">
        <v>4.3055555555555597E-2</v>
      </c>
      <c r="J23" s="114" t="s">
        <v>120</v>
      </c>
      <c r="R23" s="115"/>
    </row>
  </sheetData>
  <sheetProtection algorithmName="SHA-512" hashValue="wqNYRgePGwmHcmqDYX6kXOjHuJ6r2tJbaJQS1u5G1xj9FMYxoDoJCp2TYOcF2DlWMdVLaCVix5W5vBrG8ReNmg==" saltValue="uViTj1oAYZDYsS716xBxbg==" spinCount="100000" sheet="1" objects="1" scenarios="1" selectLockedCells="1" selectUnlockedCells="1"/>
  <sortState ref="A4:R10">
    <sortCondition descending="1" ref="Q4:Q10"/>
    <sortCondition descending="1" ref="N4:N10"/>
  </sortState>
  <mergeCells count="2">
    <mergeCell ref="A1:R1"/>
    <mergeCell ref="A2:R2"/>
  </mergeCells>
  <phoneticPr fontId="0" type="noConversion"/>
  <conditionalFormatting sqref="I3 I6:I8">
    <cfRule type="cellIs" dxfId="15" priority="17" stopIfTrue="1" operator="lessThan">
      <formula>0</formula>
    </cfRule>
  </conditionalFormatting>
  <conditionalFormatting sqref="I4">
    <cfRule type="cellIs" dxfId="14" priority="4" stopIfTrue="1" operator="lessThan">
      <formula>0</formula>
    </cfRule>
  </conditionalFormatting>
  <conditionalFormatting sqref="I9">
    <cfRule type="cellIs" dxfId="13" priority="3" stopIfTrue="1" operator="lessThan">
      <formula>0</formula>
    </cfRule>
  </conditionalFormatting>
  <conditionalFormatting sqref="I10">
    <cfRule type="cellIs" dxfId="12" priority="2" stopIfTrue="1" operator="lessThan">
      <formula>0</formula>
    </cfRule>
  </conditionalFormatting>
  <conditionalFormatting sqref="I5">
    <cfRule type="cellIs" dxfId="11" priority="1" stopIfTrue="1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8" scale="80" orientation="landscape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18"/>
  <sheetViews>
    <sheetView zoomScale="75" zoomScaleNormal="75" workbookViewId="0">
      <selection activeCell="M54" sqref="M54"/>
    </sheetView>
  </sheetViews>
  <sheetFormatPr baseColWidth="10" defaultRowHeight="14.25" x14ac:dyDescent="0.2"/>
  <cols>
    <col min="1" max="1" width="8.5703125" style="97" customWidth="1"/>
    <col min="2" max="2" width="21.140625" style="97" customWidth="1"/>
    <col min="3" max="3" width="20.42578125" style="97" customWidth="1"/>
    <col min="4" max="4" width="11" style="97" bestFit="1" customWidth="1"/>
    <col min="5" max="5" width="8.7109375" style="97" bestFit="1" customWidth="1"/>
    <col min="6" max="6" width="14.5703125" style="97" customWidth="1"/>
    <col min="7" max="7" width="16.85546875" style="97" bestFit="1" customWidth="1"/>
    <col min="8" max="8" width="16.28515625" style="97" bestFit="1" customWidth="1"/>
    <col min="9" max="9" width="9.42578125" style="97" bestFit="1" customWidth="1"/>
    <col min="10" max="10" width="10.42578125" style="97" bestFit="1" customWidth="1"/>
    <col min="11" max="11" width="7.42578125" style="97" bestFit="1" customWidth="1"/>
    <col min="12" max="12" width="11" style="97" bestFit="1" customWidth="1"/>
    <col min="13" max="13" width="10.28515625" style="97" bestFit="1" customWidth="1"/>
    <col min="14" max="14" width="11.7109375" style="97" bestFit="1" customWidth="1"/>
    <col min="15" max="15" width="11.140625" style="97" bestFit="1" customWidth="1"/>
    <col min="16" max="16" width="11.5703125" style="97" bestFit="1" customWidth="1"/>
    <col min="17" max="17" width="13.140625" style="97" bestFit="1" customWidth="1"/>
    <col min="18" max="18" width="12.28515625" style="123" bestFit="1" customWidth="1"/>
    <col min="19" max="16384" width="11.42578125" style="97"/>
  </cols>
  <sheetData>
    <row r="1" spans="1:18" s="85" customFormat="1" ht="42" customHeight="1" x14ac:dyDescent="0.2">
      <c r="A1" s="140" t="s">
        <v>105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1"/>
      <c r="Q1" s="141"/>
      <c r="R1" s="141"/>
    </row>
    <row r="2" spans="1:18" s="85" customFormat="1" ht="39.75" customHeight="1" x14ac:dyDescent="0.2">
      <c r="A2" s="142" t="s">
        <v>100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</row>
    <row r="3" spans="1:18" ht="39" x14ac:dyDescent="0.2">
      <c r="A3" s="86" t="s">
        <v>26</v>
      </c>
      <c r="B3" s="87" t="s">
        <v>47</v>
      </c>
      <c r="C3" s="87" t="s">
        <v>48</v>
      </c>
      <c r="D3" s="86" t="s">
        <v>5</v>
      </c>
      <c r="E3" s="86" t="s">
        <v>24</v>
      </c>
      <c r="F3" s="86" t="s">
        <v>20</v>
      </c>
      <c r="G3" s="88" t="s">
        <v>0</v>
      </c>
      <c r="H3" s="88" t="s">
        <v>2</v>
      </c>
      <c r="I3" s="89" t="s">
        <v>12</v>
      </c>
      <c r="J3" s="90" t="s">
        <v>15</v>
      </c>
      <c r="K3" s="91" t="s">
        <v>16</v>
      </c>
      <c r="L3" s="92" t="s">
        <v>21</v>
      </c>
      <c r="M3" s="88" t="s">
        <v>23</v>
      </c>
      <c r="N3" s="93" t="s">
        <v>19</v>
      </c>
      <c r="O3" s="88" t="s">
        <v>25</v>
      </c>
      <c r="P3" s="94" t="s">
        <v>22</v>
      </c>
      <c r="Q3" s="95" t="s">
        <v>27</v>
      </c>
      <c r="R3" s="96" t="s">
        <v>28</v>
      </c>
    </row>
    <row r="4" spans="1:18" ht="19.5" x14ac:dyDescent="0.2">
      <c r="A4" s="126">
        <v>140</v>
      </c>
      <c r="B4" s="108" t="s">
        <v>156</v>
      </c>
      <c r="C4" s="108" t="s">
        <v>157</v>
      </c>
      <c r="D4" s="86" t="s">
        <v>155</v>
      </c>
      <c r="E4" s="86">
        <v>69</v>
      </c>
      <c r="F4" s="108" t="s">
        <v>151</v>
      </c>
      <c r="G4" s="119">
        <v>1.3888888888888888E-2</v>
      </c>
      <c r="H4" s="119">
        <v>4.282407407407407E-2</v>
      </c>
      <c r="I4" s="102"/>
      <c r="J4" s="120">
        <v>18</v>
      </c>
      <c r="K4" s="121">
        <f>J4-I4</f>
        <v>18</v>
      </c>
      <c r="L4" s="122">
        <f>H4-G4</f>
        <v>2.8935185185185182E-2</v>
      </c>
      <c r="M4" s="106">
        <v>1</v>
      </c>
      <c r="N4" s="107">
        <v>150</v>
      </c>
      <c r="O4" s="120">
        <v>1</v>
      </c>
      <c r="P4" s="109">
        <v>150</v>
      </c>
      <c r="Q4" s="110">
        <f>P4+N4</f>
        <v>300</v>
      </c>
      <c r="R4" s="111">
        <v>1</v>
      </c>
    </row>
    <row r="5" spans="1:18" ht="19.5" x14ac:dyDescent="0.2">
      <c r="A5" s="126">
        <v>139</v>
      </c>
      <c r="B5" s="108" t="s">
        <v>153</v>
      </c>
      <c r="C5" s="108" t="s">
        <v>154</v>
      </c>
      <c r="D5" s="86" t="s">
        <v>155</v>
      </c>
      <c r="E5" s="86">
        <v>69</v>
      </c>
      <c r="F5" s="108" t="s">
        <v>158</v>
      </c>
      <c r="G5" s="119">
        <v>1.3888888888888888E-2</v>
      </c>
      <c r="H5" s="119">
        <v>4.282407407407407E-2</v>
      </c>
      <c r="I5" s="102"/>
      <c r="J5" s="120">
        <v>18</v>
      </c>
      <c r="K5" s="121">
        <f>J5-I5</f>
        <v>18</v>
      </c>
      <c r="L5" s="122">
        <f>H5-G5</f>
        <v>2.8935185185185182E-2</v>
      </c>
      <c r="M5" s="106">
        <v>1</v>
      </c>
      <c r="N5" s="107">
        <v>150</v>
      </c>
      <c r="O5" s="120">
        <v>2</v>
      </c>
      <c r="P5" s="109">
        <v>147</v>
      </c>
      <c r="Q5" s="110">
        <f>P5+N5</f>
        <v>297</v>
      </c>
      <c r="R5" s="111">
        <v>2</v>
      </c>
    </row>
    <row r="7" spans="1:18" s="85" customFormat="1" x14ac:dyDescent="0.2">
      <c r="A7" s="114" t="s">
        <v>121</v>
      </c>
      <c r="D7" s="85" t="s">
        <v>123</v>
      </c>
      <c r="R7" s="115"/>
    </row>
    <row r="8" spans="1:18" s="85" customFormat="1" x14ac:dyDescent="0.2">
      <c r="A8" s="114" t="s">
        <v>108</v>
      </c>
      <c r="F8" s="85" t="s">
        <v>107</v>
      </c>
      <c r="G8" s="116">
        <v>3.1261574074074074E-2</v>
      </c>
      <c r="H8" s="85" t="s">
        <v>110</v>
      </c>
      <c r="I8" s="116">
        <v>3.2638888888888891E-2</v>
      </c>
      <c r="J8" s="114" t="s">
        <v>109</v>
      </c>
      <c r="R8" s="115"/>
    </row>
    <row r="9" spans="1:18" s="85" customFormat="1" x14ac:dyDescent="0.2">
      <c r="G9" s="116">
        <v>3.2650462962962964E-2</v>
      </c>
      <c r="H9" s="85" t="s">
        <v>110</v>
      </c>
      <c r="I9" s="116">
        <v>3.4027777777777775E-2</v>
      </c>
      <c r="J9" s="114" t="s">
        <v>111</v>
      </c>
      <c r="R9" s="115"/>
    </row>
    <row r="10" spans="1:18" s="85" customFormat="1" x14ac:dyDescent="0.2">
      <c r="G10" s="116">
        <v>3.4039351851851897E-2</v>
      </c>
      <c r="H10" s="85" t="s">
        <v>110</v>
      </c>
      <c r="I10" s="116">
        <v>3.54166666666667E-2</v>
      </c>
      <c r="J10" s="114" t="s">
        <v>112</v>
      </c>
      <c r="R10" s="115"/>
    </row>
    <row r="11" spans="1:18" s="85" customFormat="1" x14ac:dyDescent="0.2">
      <c r="G11" s="116">
        <v>3.5428240740740698E-2</v>
      </c>
      <c r="H11" s="85" t="s">
        <v>110</v>
      </c>
      <c r="I11" s="116">
        <v>3.6805555555555501E-2</v>
      </c>
      <c r="J11" s="114" t="s">
        <v>113</v>
      </c>
      <c r="R11" s="115"/>
    </row>
    <row r="12" spans="1:18" s="85" customFormat="1" x14ac:dyDescent="0.2">
      <c r="G12" s="116">
        <v>3.6817129629629602E-2</v>
      </c>
      <c r="H12" s="85" t="s">
        <v>110</v>
      </c>
      <c r="I12" s="116">
        <v>3.8194444444444399E-2</v>
      </c>
      <c r="J12" s="114" t="s">
        <v>114</v>
      </c>
      <c r="R12" s="115"/>
    </row>
    <row r="13" spans="1:18" s="85" customFormat="1" x14ac:dyDescent="0.2">
      <c r="G13" s="116">
        <v>3.82060185185185E-2</v>
      </c>
      <c r="H13" s="85" t="s">
        <v>110</v>
      </c>
      <c r="I13" s="116">
        <v>3.9583333333333297E-2</v>
      </c>
      <c r="J13" s="114" t="s">
        <v>115</v>
      </c>
      <c r="R13" s="115"/>
    </row>
    <row r="14" spans="1:18" s="85" customFormat="1" x14ac:dyDescent="0.2">
      <c r="G14" s="116">
        <v>3.9594907407407398E-2</v>
      </c>
      <c r="H14" s="85" t="s">
        <v>110</v>
      </c>
      <c r="I14" s="116">
        <v>4.0972222222222202E-2</v>
      </c>
      <c r="J14" s="114" t="s">
        <v>116</v>
      </c>
      <c r="R14" s="115"/>
    </row>
    <row r="15" spans="1:18" s="85" customFormat="1" x14ac:dyDescent="0.2">
      <c r="G15" s="116">
        <v>4.0983796296296303E-2</v>
      </c>
      <c r="H15" s="85" t="s">
        <v>110</v>
      </c>
      <c r="I15" s="116">
        <v>4.2361111111111099E-2</v>
      </c>
      <c r="J15" s="114" t="s">
        <v>117</v>
      </c>
      <c r="R15" s="115"/>
    </row>
    <row r="16" spans="1:18" s="85" customFormat="1" x14ac:dyDescent="0.2">
      <c r="G16" s="116">
        <v>4.2372685185185201E-2</v>
      </c>
      <c r="H16" s="85" t="s">
        <v>110</v>
      </c>
      <c r="I16" s="116">
        <v>4.3749999999999997E-2</v>
      </c>
      <c r="J16" s="114" t="s">
        <v>118</v>
      </c>
      <c r="R16" s="115"/>
    </row>
    <row r="17" spans="7:18" s="85" customFormat="1" x14ac:dyDescent="0.2">
      <c r="G17" s="116">
        <v>4.3761574074074099E-2</v>
      </c>
      <c r="H17" s="85" t="s">
        <v>110</v>
      </c>
      <c r="I17" s="116">
        <v>4.5138888888888902E-2</v>
      </c>
      <c r="J17" s="114" t="s">
        <v>119</v>
      </c>
      <c r="R17" s="115"/>
    </row>
    <row r="18" spans="7:18" s="85" customFormat="1" x14ac:dyDescent="0.2">
      <c r="G18" s="116">
        <v>4.5150462962963003E-2</v>
      </c>
      <c r="H18" s="85" t="s">
        <v>110</v>
      </c>
      <c r="I18" s="116">
        <v>4.6527777777777703E-2</v>
      </c>
      <c r="J18" s="114" t="s">
        <v>120</v>
      </c>
      <c r="R18" s="115"/>
    </row>
  </sheetData>
  <sheetProtection algorithmName="SHA-512" hashValue="porO86bgHaOOKbwPCvHUaxHMzXCPsrsg4bKz8y0uwR78J4uP8vT/jeAN90K6r64IP+8rbdHTOGLa5x4Fh0roKw==" saltValue="72MwfIRo8T9hyCBJDzhO1Q==" spinCount="100000" sheet="1" objects="1" scenarios="1" selectLockedCells="1" selectUnlockedCells="1"/>
  <sortState ref="A4:R5">
    <sortCondition ref="R4:R5"/>
  </sortState>
  <mergeCells count="2">
    <mergeCell ref="A1:R1"/>
    <mergeCell ref="A2:R2"/>
  </mergeCells>
  <conditionalFormatting sqref="I3:I4">
    <cfRule type="cellIs" dxfId="10" priority="7" stopIfTrue="1" operator="lessThan">
      <formula>0</formula>
    </cfRule>
  </conditionalFormatting>
  <conditionalFormatting sqref="I5">
    <cfRule type="cellIs" dxfId="9" priority="1" stopIfTrue="1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8" scale="92" orientation="landscape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54"/>
  <sheetViews>
    <sheetView zoomScale="85" zoomScaleNormal="85" workbookViewId="0">
      <pane ySplit="3" topLeftCell="A4" activePane="bottomLeft" state="frozen"/>
      <selection activeCell="U23" sqref="U23:V27"/>
      <selection pane="bottomLeft" activeCell="I73" sqref="I73"/>
    </sheetView>
  </sheetViews>
  <sheetFormatPr baseColWidth="10" defaultRowHeight="14.25" x14ac:dyDescent="0.2"/>
  <cols>
    <col min="1" max="1" width="8.5703125" style="97" customWidth="1"/>
    <col min="2" max="2" width="21.140625" style="97" customWidth="1"/>
    <col min="3" max="3" width="20.42578125" style="97" customWidth="1"/>
    <col min="4" max="4" width="10.140625" style="97" bestFit="1" customWidth="1"/>
    <col min="5" max="5" width="8" style="97" bestFit="1" customWidth="1"/>
    <col min="6" max="6" width="27.28515625" style="97" bestFit="1" customWidth="1"/>
    <col min="7" max="7" width="16.140625" style="97" bestFit="1" customWidth="1"/>
    <col min="8" max="8" width="15.42578125" style="97" bestFit="1" customWidth="1"/>
    <col min="9" max="9" width="8.5703125" style="97" bestFit="1" customWidth="1"/>
    <col min="10" max="10" width="18.28515625" style="97" bestFit="1" customWidth="1"/>
    <col min="11" max="11" width="6.5703125" style="97" bestFit="1" customWidth="1"/>
    <col min="12" max="12" width="10.5703125" style="97" bestFit="1" customWidth="1"/>
    <col min="13" max="13" width="8.7109375" style="97" bestFit="1" customWidth="1"/>
    <col min="14" max="14" width="10" style="97" bestFit="1" customWidth="1"/>
    <col min="15" max="15" width="9.85546875" style="97" customWidth="1"/>
    <col min="16" max="16" width="11.5703125" style="97" customWidth="1"/>
    <col min="17" max="17" width="13.140625" style="97" customWidth="1"/>
    <col min="18" max="18" width="12.28515625" style="123" customWidth="1"/>
    <col min="19" max="16384" width="11.42578125" style="97"/>
  </cols>
  <sheetData>
    <row r="1" spans="1:18" s="85" customFormat="1" ht="42" customHeight="1" x14ac:dyDescent="0.2">
      <c r="A1" s="140" t="s">
        <v>105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1"/>
      <c r="Q1" s="141"/>
      <c r="R1" s="141"/>
    </row>
    <row r="2" spans="1:18" s="85" customFormat="1" ht="39.75" customHeight="1" x14ac:dyDescent="0.2">
      <c r="A2" s="142" t="s">
        <v>99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</row>
    <row r="3" spans="1:18" ht="39" x14ac:dyDescent="0.2">
      <c r="A3" s="86" t="s">
        <v>26</v>
      </c>
      <c r="B3" s="87" t="s">
        <v>47</v>
      </c>
      <c r="C3" s="87" t="s">
        <v>48</v>
      </c>
      <c r="D3" s="86" t="s">
        <v>5</v>
      </c>
      <c r="E3" s="86" t="s">
        <v>24</v>
      </c>
      <c r="F3" s="86" t="s">
        <v>20</v>
      </c>
      <c r="G3" s="88" t="s">
        <v>0</v>
      </c>
      <c r="H3" s="88" t="s">
        <v>2</v>
      </c>
      <c r="I3" s="89" t="s">
        <v>12</v>
      </c>
      <c r="J3" s="90" t="s">
        <v>15</v>
      </c>
      <c r="K3" s="91" t="s">
        <v>16</v>
      </c>
      <c r="L3" s="92" t="s">
        <v>21</v>
      </c>
      <c r="M3" s="88" t="s">
        <v>23</v>
      </c>
      <c r="N3" s="93" t="s">
        <v>19</v>
      </c>
      <c r="O3" s="88" t="s">
        <v>25</v>
      </c>
      <c r="P3" s="94" t="s">
        <v>22</v>
      </c>
      <c r="Q3" s="95" t="s">
        <v>27</v>
      </c>
      <c r="R3" s="96" t="s">
        <v>28</v>
      </c>
    </row>
    <row r="4" spans="1:18" ht="19.5" x14ac:dyDescent="0.2">
      <c r="A4" s="118">
        <v>122</v>
      </c>
      <c r="B4" s="108" t="s">
        <v>167</v>
      </c>
      <c r="C4" s="108" t="s">
        <v>168</v>
      </c>
      <c r="D4" s="86" t="s">
        <v>9</v>
      </c>
      <c r="E4" s="86">
        <v>69</v>
      </c>
      <c r="F4" s="108" t="s">
        <v>158</v>
      </c>
      <c r="G4" s="119">
        <v>9.7222222222222224E-3</v>
      </c>
      <c r="H4" s="119">
        <v>3.2407407407407406E-2</v>
      </c>
      <c r="I4" s="102"/>
      <c r="J4" s="120">
        <v>42</v>
      </c>
      <c r="K4" s="120">
        <f t="shared" ref="K4:K27" si="0">J4-I4</f>
        <v>42</v>
      </c>
      <c r="L4" s="122">
        <f t="shared" ref="L4:L27" si="1">H4-G4</f>
        <v>2.2685185185185183E-2</v>
      </c>
      <c r="M4" s="106">
        <v>1</v>
      </c>
      <c r="N4" s="107">
        <v>150</v>
      </c>
      <c r="O4" s="97" t="s">
        <v>269</v>
      </c>
      <c r="P4" s="109">
        <v>147</v>
      </c>
      <c r="Q4" s="110">
        <f t="shared" ref="Q4:Q27" si="2">N4+P4</f>
        <v>297</v>
      </c>
      <c r="R4" s="111">
        <v>1</v>
      </c>
    </row>
    <row r="5" spans="1:18" ht="19.5" x14ac:dyDescent="0.2">
      <c r="A5" s="118">
        <v>129</v>
      </c>
      <c r="B5" s="108" t="s">
        <v>184</v>
      </c>
      <c r="C5" s="108" t="s">
        <v>185</v>
      </c>
      <c r="D5" s="86" t="s">
        <v>9</v>
      </c>
      <c r="E5" s="86">
        <v>69</v>
      </c>
      <c r="F5" s="108" t="s">
        <v>158</v>
      </c>
      <c r="G5" s="119">
        <v>9.7222222222222224E-3</v>
      </c>
      <c r="H5" s="119">
        <v>3.2407407407407406E-2</v>
      </c>
      <c r="I5" s="102"/>
      <c r="J5" s="120">
        <v>42</v>
      </c>
      <c r="K5" s="120">
        <f t="shared" si="0"/>
        <v>42</v>
      </c>
      <c r="L5" s="122">
        <f t="shared" si="1"/>
        <v>2.2685185185185183E-2</v>
      </c>
      <c r="M5" s="106">
        <v>1</v>
      </c>
      <c r="N5" s="107">
        <v>150</v>
      </c>
      <c r="O5" s="97" t="s">
        <v>272</v>
      </c>
      <c r="P5" s="109">
        <v>138</v>
      </c>
      <c r="Q5" s="110">
        <f t="shared" si="2"/>
        <v>288</v>
      </c>
      <c r="R5" s="111">
        <v>2</v>
      </c>
    </row>
    <row r="6" spans="1:18" ht="19.5" x14ac:dyDescent="0.2">
      <c r="A6" s="118">
        <v>121</v>
      </c>
      <c r="B6" s="108" t="s">
        <v>198</v>
      </c>
      <c r="C6" s="108" t="s">
        <v>9</v>
      </c>
      <c r="D6" s="86" t="s">
        <v>9</v>
      </c>
      <c r="E6" s="86">
        <v>38</v>
      </c>
      <c r="F6" s="108" t="s">
        <v>199</v>
      </c>
      <c r="G6" s="119">
        <v>1.0763888888888891E-2</v>
      </c>
      <c r="H6" s="119">
        <v>3.9571759259259258E-2</v>
      </c>
      <c r="I6" s="102"/>
      <c r="J6" s="120">
        <v>28</v>
      </c>
      <c r="K6" s="120">
        <f t="shared" si="0"/>
        <v>28</v>
      </c>
      <c r="L6" s="122">
        <f t="shared" si="1"/>
        <v>2.8807870370370366E-2</v>
      </c>
      <c r="M6" s="106">
        <v>3</v>
      </c>
      <c r="N6" s="107">
        <v>144</v>
      </c>
      <c r="O6" s="97" t="s">
        <v>270</v>
      </c>
      <c r="P6" s="109">
        <v>144</v>
      </c>
      <c r="Q6" s="110">
        <f t="shared" si="2"/>
        <v>288</v>
      </c>
      <c r="R6" s="111">
        <v>3</v>
      </c>
    </row>
    <row r="7" spans="1:18" ht="19.5" x14ac:dyDescent="0.2">
      <c r="A7" s="118">
        <v>103</v>
      </c>
      <c r="B7" s="108" t="s">
        <v>163</v>
      </c>
      <c r="C7" s="108" t="s">
        <v>164</v>
      </c>
      <c r="D7" s="86" t="s">
        <v>9</v>
      </c>
      <c r="E7" s="86">
        <v>69</v>
      </c>
      <c r="F7" s="108" t="s">
        <v>151</v>
      </c>
      <c r="G7" s="119">
        <v>1.736111111111111E-3</v>
      </c>
      <c r="H7" s="119">
        <v>3.7800925925925925E-2</v>
      </c>
      <c r="I7" s="102">
        <v>4</v>
      </c>
      <c r="J7" s="120">
        <v>36</v>
      </c>
      <c r="K7" s="120">
        <f t="shared" si="0"/>
        <v>32</v>
      </c>
      <c r="L7" s="122">
        <f t="shared" si="1"/>
        <v>3.6064814814814813E-2</v>
      </c>
      <c r="M7" s="106">
        <v>2</v>
      </c>
      <c r="N7" s="107">
        <v>147</v>
      </c>
      <c r="O7" s="97" t="s">
        <v>273</v>
      </c>
      <c r="P7" s="109">
        <v>135</v>
      </c>
      <c r="Q7" s="110">
        <f t="shared" si="2"/>
        <v>282</v>
      </c>
      <c r="R7" s="111">
        <v>4</v>
      </c>
    </row>
    <row r="8" spans="1:18" ht="19.5" x14ac:dyDescent="0.2">
      <c r="A8" s="118">
        <v>114</v>
      </c>
      <c r="B8" s="108" t="s">
        <v>183</v>
      </c>
      <c r="C8" s="108" t="s">
        <v>127</v>
      </c>
      <c r="D8" s="86" t="s">
        <v>9</v>
      </c>
      <c r="E8" s="86">
        <v>69</v>
      </c>
      <c r="F8" s="108" t="s">
        <v>151</v>
      </c>
      <c r="G8" s="119">
        <v>1.736111111111111E-3</v>
      </c>
      <c r="H8" s="119">
        <v>3.7800925925925925E-2</v>
      </c>
      <c r="I8" s="102">
        <v>4</v>
      </c>
      <c r="J8" s="120">
        <v>36</v>
      </c>
      <c r="K8" s="120">
        <f t="shared" si="0"/>
        <v>32</v>
      </c>
      <c r="L8" s="122">
        <f t="shared" si="1"/>
        <v>3.6064814814814813E-2</v>
      </c>
      <c r="M8" s="106">
        <v>2</v>
      </c>
      <c r="N8" s="107">
        <v>147</v>
      </c>
      <c r="O8" s="97" t="s">
        <v>274</v>
      </c>
      <c r="P8" s="109">
        <v>132</v>
      </c>
      <c r="Q8" s="110">
        <f t="shared" si="2"/>
        <v>279</v>
      </c>
      <c r="R8" s="111">
        <v>5</v>
      </c>
    </row>
    <row r="9" spans="1:18" ht="19.5" x14ac:dyDescent="0.2">
      <c r="A9" s="118">
        <v>124</v>
      </c>
      <c r="B9" s="108" t="s">
        <v>174</v>
      </c>
      <c r="C9" s="108" t="s">
        <v>166</v>
      </c>
      <c r="D9" s="86" t="s">
        <v>9</v>
      </c>
      <c r="E9" s="86">
        <v>69</v>
      </c>
      <c r="F9" s="108" t="s">
        <v>158</v>
      </c>
      <c r="G9" s="119">
        <v>5.208333333333333E-3</v>
      </c>
      <c r="H9" s="119">
        <v>3.4131944444444444E-2</v>
      </c>
      <c r="I9" s="102"/>
      <c r="J9" s="120">
        <v>0</v>
      </c>
      <c r="K9" s="120">
        <f t="shared" si="0"/>
        <v>0</v>
      </c>
      <c r="L9" s="122">
        <f t="shared" si="1"/>
        <v>2.8923611111111112E-2</v>
      </c>
      <c r="M9" s="106">
        <v>12</v>
      </c>
      <c r="N9" s="107">
        <v>118</v>
      </c>
      <c r="O9" s="97" t="s">
        <v>268</v>
      </c>
      <c r="P9" s="109">
        <v>150</v>
      </c>
      <c r="Q9" s="110">
        <f t="shared" si="2"/>
        <v>268</v>
      </c>
      <c r="R9" s="111">
        <v>6</v>
      </c>
    </row>
    <row r="10" spans="1:18" ht="19.5" x14ac:dyDescent="0.2">
      <c r="A10" s="118">
        <v>118</v>
      </c>
      <c r="B10" s="108" t="s">
        <v>194</v>
      </c>
      <c r="C10" s="108" t="s">
        <v>195</v>
      </c>
      <c r="D10" s="86" t="s">
        <v>9</v>
      </c>
      <c r="E10" s="86">
        <v>69</v>
      </c>
      <c r="F10" s="108" t="s">
        <v>134</v>
      </c>
      <c r="G10" s="119">
        <v>1.0763888888888891E-2</v>
      </c>
      <c r="H10" s="119">
        <v>3.9571759259259258E-2</v>
      </c>
      <c r="I10" s="102"/>
      <c r="J10" s="120">
        <v>28</v>
      </c>
      <c r="K10" s="120">
        <f t="shared" si="0"/>
        <v>28</v>
      </c>
      <c r="L10" s="122">
        <f t="shared" si="1"/>
        <v>2.8807870370370366E-2</v>
      </c>
      <c r="M10" s="106">
        <v>3</v>
      </c>
      <c r="N10" s="107">
        <v>144</v>
      </c>
      <c r="O10" s="97" t="s">
        <v>277</v>
      </c>
      <c r="P10" s="109">
        <v>123</v>
      </c>
      <c r="Q10" s="110">
        <f t="shared" si="2"/>
        <v>267</v>
      </c>
      <c r="R10" s="111">
        <v>7</v>
      </c>
    </row>
    <row r="11" spans="1:18" ht="19.5" x14ac:dyDescent="0.2">
      <c r="A11" s="124">
        <v>111</v>
      </c>
      <c r="B11" s="113" t="s">
        <v>180</v>
      </c>
      <c r="C11" s="113" t="s">
        <v>181</v>
      </c>
      <c r="D11" s="86" t="s">
        <v>9</v>
      </c>
      <c r="E11" s="86">
        <v>69</v>
      </c>
      <c r="F11" s="113" t="s">
        <v>150</v>
      </c>
      <c r="G11" s="119">
        <v>1.2847222222222223E-2</v>
      </c>
      <c r="H11" s="119">
        <v>4.6458333333333331E-2</v>
      </c>
      <c r="I11" s="102">
        <v>2</v>
      </c>
      <c r="J11" s="120">
        <v>28</v>
      </c>
      <c r="K11" s="120">
        <f t="shared" si="0"/>
        <v>26</v>
      </c>
      <c r="L11" s="122">
        <f t="shared" si="1"/>
        <v>3.3611111111111105E-2</v>
      </c>
      <c r="M11" s="106">
        <v>4</v>
      </c>
      <c r="N11" s="107">
        <v>141</v>
      </c>
      <c r="O11" s="97" t="s">
        <v>279</v>
      </c>
      <c r="P11" s="109">
        <v>118</v>
      </c>
      <c r="Q11" s="110">
        <f t="shared" si="2"/>
        <v>259</v>
      </c>
      <c r="R11" s="111">
        <v>8</v>
      </c>
    </row>
    <row r="12" spans="1:18" ht="19.5" x14ac:dyDescent="0.2">
      <c r="A12" s="118">
        <v>123</v>
      </c>
      <c r="B12" s="108" t="s">
        <v>169</v>
      </c>
      <c r="C12" s="108" t="s">
        <v>170</v>
      </c>
      <c r="D12" s="86" t="s">
        <v>9</v>
      </c>
      <c r="E12" s="86">
        <v>69</v>
      </c>
      <c r="F12" s="108" t="s">
        <v>158</v>
      </c>
      <c r="G12" s="119">
        <v>5.208333333333333E-3</v>
      </c>
      <c r="H12" s="119">
        <v>3.4131944444444444E-2</v>
      </c>
      <c r="I12" s="102"/>
      <c r="J12" s="120">
        <v>0</v>
      </c>
      <c r="K12" s="120">
        <f t="shared" si="0"/>
        <v>0</v>
      </c>
      <c r="L12" s="122">
        <f t="shared" si="1"/>
        <v>2.8923611111111112E-2</v>
      </c>
      <c r="M12" s="106">
        <v>12</v>
      </c>
      <c r="N12" s="107">
        <v>118</v>
      </c>
      <c r="O12" s="97" t="s">
        <v>271</v>
      </c>
      <c r="P12" s="109">
        <v>141</v>
      </c>
      <c r="Q12" s="110">
        <f t="shared" si="2"/>
        <v>259</v>
      </c>
      <c r="R12" s="111">
        <v>9</v>
      </c>
    </row>
    <row r="13" spans="1:18" ht="19.5" x14ac:dyDescent="0.2">
      <c r="A13" s="118">
        <v>102</v>
      </c>
      <c r="B13" s="108" t="s">
        <v>161</v>
      </c>
      <c r="C13" s="108" t="s">
        <v>162</v>
      </c>
      <c r="D13" s="86" t="s">
        <v>9</v>
      </c>
      <c r="E13" s="86">
        <v>69</v>
      </c>
      <c r="F13" s="108" t="s">
        <v>133</v>
      </c>
      <c r="G13" s="119">
        <v>6.5972222222222222E-3</v>
      </c>
      <c r="H13" s="119">
        <v>4.0162037037037038E-2</v>
      </c>
      <c r="I13" s="102">
        <v>2</v>
      </c>
      <c r="J13" s="120">
        <v>14</v>
      </c>
      <c r="K13" s="120">
        <f t="shared" si="0"/>
        <v>12</v>
      </c>
      <c r="L13" s="122">
        <f t="shared" si="1"/>
        <v>3.3564814814814818E-2</v>
      </c>
      <c r="M13" s="106">
        <v>9</v>
      </c>
      <c r="N13" s="107">
        <v>126</v>
      </c>
      <c r="O13" s="97" t="s">
        <v>276</v>
      </c>
      <c r="P13" s="109">
        <v>126</v>
      </c>
      <c r="Q13" s="110">
        <f t="shared" si="2"/>
        <v>252</v>
      </c>
      <c r="R13" s="111">
        <v>10</v>
      </c>
    </row>
    <row r="14" spans="1:18" ht="19.5" x14ac:dyDescent="0.2">
      <c r="A14" s="125">
        <v>130</v>
      </c>
      <c r="B14" s="113" t="s">
        <v>165</v>
      </c>
      <c r="C14" s="113" t="s">
        <v>166</v>
      </c>
      <c r="D14" s="86" t="s">
        <v>9</v>
      </c>
      <c r="E14" s="86">
        <v>69</v>
      </c>
      <c r="F14" s="113" t="s">
        <v>150</v>
      </c>
      <c r="G14" s="119">
        <v>1.1805555555555555E-2</v>
      </c>
      <c r="H14" s="119">
        <v>4.3946759259259255E-2</v>
      </c>
      <c r="I14" s="102">
        <v>1</v>
      </c>
      <c r="J14" s="120">
        <v>14</v>
      </c>
      <c r="K14" s="120">
        <f t="shared" si="0"/>
        <v>13</v>
      </c>
      <c r="L14" s="122">
        <f t="shared" si="1"/>
        <v>3.21412037037037E-2</v>
      </c>
      <c r="M14" s="106">
        <v>8</v>
      </c>
      <c r="N14" s="107">
        <v>129</v>
      </c>
      <c r="O14" s="97" t="s">
        <v>278</v>
      </c>
      <c r="P14" s="109">
        <v>120</v>
      </c>
      <c r="Q14" s="110">
        <f t="shared" si="2"/>
        <v>249</v>
      </c>
      <c r="R14" s="111">
        <v>11</v>
      </c>
    </row>
    <row r="15" spans="1:18" ht="19.5" x14ac:dyDescent="0.2">
      <c r="A15" s="126">
        <v>137</v>
      </c>
      <c r="B15" s="108" t="s">
        <v>177</v>
      </c>
      <c r="C15" s="108" t="s">
        <v>138</v>
      </c>
      <c r="D15" s="86" t="s">
        <v>9</v>
      </c>
      <c r="E15" s="86">
        <v>69</v>
      </c>
      <c r="F15" s="108" t="s">
        <v>133</v>
      </c>
      <c r="G15" s="119">
        <v>1.4930555555555556E-2</v>
      </c>
      <c r="H15" s="119">
        <v>4.7592592592592596E-2</v>
      </c>
      <c r="I15" s="102">
        <v>2</v>
      </c>
      <c r="J15" s="120">
        <v>8</v>
      </c>
      <c r="K15" s="120">
        <f t="shared" si="0"/>
        <v>6</v>
      </c>
      <c r="L15" s="122">
        <f t="shared" si="1"/>
        <v>3.2662037037037038E-2</v>
      </c>
      <c r="M15" s="106">
        <v>11</v>
      </c>
      <c r="N15" s="107">
        <v>120</v>
      </c>
      <c r="O15" s="97" t="s">
        <v>275</v>
      </c>
      <c r="P15" s="109">
        <v>129</v>
      </c>
      <c r="Q15" s="110">
        <f t="shared" si="2"/>
        <v>249</v>
      </c>
      <c r="R15" s="111">
        <v>12</v>
      </c>
    </row>
    <row r="16" spans="1:18" ht="19.5" x14ac:dyDescent="0.2">
      <c r="A16" s="126">
        <v>145</v>
      </c>
      <c r="B16" s="108" t="s">
        <v>191</v>
      </c>
      <c r="C16" s="108" t="s">
        <v>192</v>
      </c>
      <c r="D16" s="86" t="s">
        <v>9</v>
      </c>
      <c r="E16" s="86">
        <v>69</v>
      </c>
      <c r="F16" s="108" t="s">
        <v>151</v>
      </c>
      <c r="G16" s="119">
        <v>7.6388888888888886E-3</v>
      </c>
      <c r="H16" s="119">
        <v>3.9351851851851853E-2</v>
      </c>
      <c r="I16" s="102">
        <v>1</v>
      </c>
      <c r="J16" s="120">
        <v>18</v>
      </c>
      <c r="K16" s="120">
        <f t="shared" si="0"/>
        <v>17</v>
      </c>
      <c r="L16" s="122">
        <f t="shared" si="1"/>
        <v>3.1712962962962964E-2</v>
      </c>
      <c r="M16" s="106">
        <v>6</v>
      </c>
      <c r="N16" s="107">
        <v>135</v>
      </c>
      <c r="O16" s="97" t="s">
        <v>283</v>
      </c>
      <c r="P16" s="109">
        <v>110</v>
      </c>
      <c r="Q16" s="110">
        <f t="shared" si="2"/>
        <v>245</v>
      </c>
      <c r="R16" s="111">
        <v>13</v>
      </c>
    </row>
    <row r="17" spans="1:18" ht="19.5" x14ac:dyDescent="0.2">
      <c r="A17" s="125">
        <v>106</v>
      </c>
      <c r="B17" s="113" t="s">
        <v>171</v>
      </c>
      <c r="C17" s="113" t="s">
        <v>172</v>
      </c>
      <c r="D17" s="86" t="s">
        <v>9</v>
      </c>
      <c r="E17" s="86">
        <v>69</v>
      </c>
      <c r="F17" s="113" t="s">
        <v>150</v>
      </c>
      <c r="G17" s="119">
        <v>1.1805555555555555E-2</v>
      </c>
      <c r="H17" s="119">
        <v>4.3946759259259255E-2</v>
      </c>
      <c r="I17" s="102">
        <v>1</v>
      </c>
      <c r="J17" s="120">
        <v>14</v>
      </c>
      <c r="K17" s="120">
        <f t="shared" si="0"/>
        <v>13</v>
      </c>
      <c r="L17" s="122">
        <f t="shared" si="1"/>
        <v>3.21412037037037E-2</v>
      </c>
      <c r="M17" s="106">
        <v>8</v>
      </c>
      <c r="N17" s="107">
        <v>129</v>
      </c>
      <c r="O17" s="97" t="s">
        <v>280</v>
      </c>
      <c r="P17" s="109">
        <v>116</v>
      </c>
      <c r="Q17" s="110">
        <f t="shared" si="2"/>
        <v>245</v>
      </c>
      <c r="R17" s="111">
        <v>14</v>
      </c>
    </row>
    <row r="18" spans="1:18" ht="19.5" x14ac:dyDescent="0.2">
      <c r="A18" s="126">
        <v>116</v>
      </c>
      <c r="B18" s="108" t="s">
        <v>186</v>
      </c>
      <c r="C18" s="108" t="s">
        <v>187</v>
      </c>
      <c r="D18" s="86" t="s">
        <v>9</v>
      </c>
      <c r="E18" s="86">
        <v>69</v>
      </c>
      <c r="F18" s="108" t="s">
        <v>151</v>
      </c>
      <c r="G18" s="119">
        <v>8.6805555555555559E-3</v>
      </c>
      <c r="H18" s="119">
        <v>3.6516203703703703E-2</v>
      </c>
      <c r="I18" s="102"/>
      <c r="J18" s="120">
        <v>18</v>
      </c>
      <c r="K18" s="120">
        <f t="shared" si="0"/>
        <v>18</v>
      </c>
      <c r="L18" s="122">
        <f t="shared" si="1"/>
        <v>2.7835648148148148E-2</v>
      </c>
      <c r="M18" s="106">
        <v>5</v>
      </c>
      <c r="N18" s="107">
        <v>138</v>
      </c>
      <c r="O18" s="97" t="s">
        <v>285</v>
      </c>
      <c r="P18" s="109">
        <v>106</v>
      </c>
      <c r="Q18" s="110">
        <f t="shared" si="2"/>
        <v>244</v>
      </c>
      <c r="R18" s="111">
        <v>15</v>
      </c>
    </row>
    <row r="19" spans="1:18" ht="19.5" x14ac:dyDescent="0.2">
      <c r="A19" s="126">
        <v>144</v>
      </c>
      <c r="B19" s="108" t="s">
        <v>189</v>
      </c>
      <c r="C19" s="108" t="s">
        <v>190</v>
      </c>
      <c r="D19" s="86" t="s">
        <v>9</v>
      </c>
      <c r="E19" s="86">
        <v>69</v>
      </c>
      <c r="F19" s="108" t="s">
        <v>151</v>
      </c>
      <c r="G19" s="119">
        <v>7.6388888888888886E-3</v>
      </c>
      <c r="H19" s="119">
        <v>3.9351851851851853E-2</v>
      </c>
      <c r="I19" s="102">
        <v>1</v>
      </c>
      <c r="J19" s="120">
        <v>18</v>
      </c>
      <c r="K19" s="120">
        <f t="shared" si="0"/>
        <v>17</v>
      </c>
      <c r="L19" s="122">
        <f t="shared" si="1"/>
        <v>3.1712962962962964E-2</v>
      </c>
      <c r="M19" s="106">
        <v>6</v>
      </c>
      <c r="N19" s="107">
        <v>135</v>
      </c>
      <c r="O19" s="97" t="s">
        <v>284</v>
      </c>
      <c r="P19" s="109">
        <v>108</v>
      </c>
      <c r="Q19" s="110">
        <f t="shared" si="2"/>
        <v>243</v>
      </c>
      <c r="R19" s="111">
        <v>16</v>
      </c>
    </row>
    <row r="20" spans="1:18" ht="19.5" x14ac:dyDescent="0.2">
      <c r="A20" s="125">
        <v>108</v>
      </c>
      <c r="B20" s="127" t="s">
        <v>175</v>
      </c>
      <c r="C20" s="113" t="s">
        <v>176</v>
      </c>
      <c r="D20" s="86" t="s">
        <v>9</v>
      </c>
      <c r="E20" s="86">
        <v>69</v>
      </c>
      <c r="F20" s="113" t="s">
        <v>150</v>
      </c>
      <c r="G20" s="119">
        <v>1.2847222222222223E-2</v>
      </c>
      <c r="H20" s="119">
        <v>4.6458333333333331E-2</v>
      </c>
      <c r="I20" s="102">
        <v>2</v>
      </c>
      <c r="J20" s="120">
        <v>28</v>
      </c>
      <c r="K20" s="120">
        <f t="shared" si="0"/>
        <v>26</v>
      </c>
      <c r="L20" s="122">
        <f t="shared" si="1"/>
        <v>3.3611111111111105E-2</v>
      </c>
      <c r="M20" s="106">
        <v>4</v>
      </c>
      <c r="N20" s="107">
        <v>141</v>
      </c>
      <c r="O20" s="97" t="s">
        <v>289</v>
      </c>
      <c r="P20" s="109">
        <v>98</v>
      </c>
      <c r="Q20" s="110">
        <f t="shared" si="2"/>
        <v>239</v>
      </c>
      <c r="R20" s="111">
        <v>17</v>
      </c>
    </row>
    <row r="21" spans="1:18" ht="19.5" x14ac:dyDescent="0.2">
      <c r="A21" s="126">
        <v>138</v>
      </c>
      <c r="B21" s="108" t="s">
        <v>178</v>
      </c>
      <c r="C21" s="108" t="s">
        <v>179</v>
      </c>
      <c r="D21" s="86" t="s">
        <v>9</v>
      </c>
      <c r="E21" s="86">
        <v>69</v>
      </c>
      <c r="F21" s="108" t="s">
        <v>151</v>
      </c>
      <c r="G21" s="119">
        <v>8.6805555555555559E-3</v>
      </c>
      <c r="H21" s="119">
        <v>3.6516203703703703E-2</v>
      </c>
      <c r="I21" s="102"/>
      <c r="J21" s="120">
        <v>18</v>
      </c>
      <c r="K21" s="120">
        <f t="shared" si="0"/>
        <v>18</v>
      </c>
      <c r="L21" s="122">
        <f t="shared" si="1"/>
        <v>2.7835648148148148E-2</v>
      </c>
      <c r="M21" s="106">
        <v>5</v>
      </c>
      <c r="N21" s="107">
        <v>138</v>
      </c>
      <c r="O21" s="97" t="s">
        <v>288</v>
      </c>
      <c r="P21" s="109">
        <v>100</v>
      </c>
      <c r="Q21" s="110">
        <f t="shared" si="2"/>
        <v>238</v>
      </c>
      <c r="R21" s="111">
        <v>18</v>
      </c>
    </row>
    <row r="22" spans="1:18" ht="19.5" x14ac:dyDescent="0.2">
      <c r="A22" s="126">
        <v>143</v>
      </c>
      <c r="B22" s="108" t="s">
        <v>188</v>
      </c>
      <c r="C22" s="108" t="s">
        <v>176</v>
      </c>
      <c r="D22" s="86" t="s">
        <v>9</v>
      </c>
      <c r="E22" s="86">
        <v>69</v>
      </c>
      <c r="F22" s="108" t="s">
        <v>133</v>
      </c>
      <c r="G22" s="119">
        <v>3.8194444444444443E-3</v>
      </c>
      <c r="H22" s="119">
        <v>5.9467592592592593E-2</v>
      </c>
      <c r="I22" s="102">
        <v>18</v>
      </c>
      <c r="J22" s="120">
        <v>30</v>
      </c>
      <c r="K22" s="120">
        <f t="shared" si="0"/>
        <v>12</v>
      </c>
      <c r="L22" s="122">
        <f t="shared" si="1"/>
        <v>5.5648148148148148E-2</v>
      </c>
      <c r="M22" s="106">
        <v>10</v>
      </c>
      <c r="N22" s="107">
        <v>123</v>
      </c>
      <c r="O22" s="97" t="s">
        <v>282</v>
      </c>
      <c r="P22" s="109">
        <v>112</v>
      </c>
      <c r="Q22" s="110">
        <f t="shared" si="2"/>
        <v>235</v>
      </c>
      <c r="R22" s="111">
        <v>19</v>
      </c>
    </row>
    <row r="23" spans="1:18" ht="19.5" x14ac:dyDescent="0.2">
      <c r="A23" s="126">
        <v>141</v>
      </c>
      <c r="B23" s="108" t="s">
        <v>173</v>
      </c>
      <c r="C23" s="108" t="s">
        <v>166</v>
      </c>
      <c r="D23" s="86" t="s">
        <v>9</v>
      </c>
      <c r="E23" s="86">
        <v>69</v>
      </c>
      <c r="F23" s="108" t="s">
        <v>134</v>
      </c>
      <c r="G23" s="119">
        <v>1.5972222222222224E-2</v>
      </c>
      <c r="H23" s="119">
        <v>4.0659722222222222E-2</v>
      </c>
      <c r="I23" s="102"/>
      <c r="J23" s="120">
        <v>16</v>
      </c>
      <c r="K23" s="120">
        <f t="shared" si="0"/>
        <v>16</v>
      </c>
      <c r="L23" s="122">
        <f t="shared" si="1"/>
        <v>2.4687499999999998E-2</v>
      </c>
      <c r="M23" s="106">
        <v>7</v>
      </c>
      <c r="N23" s="107">
        <v>132</v>
      </c>
      <c r="O23" s="97" t="s">
        <v>287</v>
      </c>
      <c r="P23" s="109">
        <v>102</v>
      </c>
      <c r="Q23" s="110">
        <f t="shared" si="2"/>
        <v>234</v>
      </c>
      <c r="R23" s="111">
        <v>20</v>
      </c>
    </row>
    <row r="24" spans="1:18" ht="19.5" x14ac:dyDescent="0.2">
      <c r="A24" s="126">
        <v>147</v>
      </c>
      <c r="B24" s="108" t="s">
        <v>196</v>
      </c>
      <c r="C24" s="108" t="s">
        <v>197</v>
      </c>
      <c r="D24" s="86" t="s">
        <v>9</v>
      </c>
      <c r="E24" s="86">
        <v>69</v>
      </c>
      <c r="F24" s="108" t="s">
        <v>133</v>
      </c>
      <c r="G24" s="119">
        <v>1.4930555555555556E-2</v>
      </c>
      <c r="H24" s="119">
        <v>4.7592592592592596E-2</v>
      </c>
      <c r="I24" s="102">
        <v>2</v>
      </c>
      <c r="J24" s="120">
        <v>8</v>
      </c>
      <c r="K24" s="120">
        <f t="shared" si="0"/>
        <v>6</v>
      </c>
      <c r="L24" s="122">
        <f t="shared" si="1"/>
        <v>3.2662037037037038E-2</v>
      </c>
      <c r="M24" s="106">
        <v>11</v>
      </c>
      <c r="N24" s="107">
        <v>120</v>
      </c>
      <c r="O24" s="97" t="s">
        <v>281</v>
      </c>
      <c r="P24" s="109">
        <v>114</v>
      </c>
      <c r="Q24" s="110">
        <f t="shared" si="2"/>
        <v>234</v>
      </c>
      <c r="R24" s="111">
        <v>21</v>
      </c>
    </row>
    <row r="25" spans="1:18" ht="19.5" x14ac:dyDescent="0.2">
      <c r="A25" s="126">
        <v>101</v>
      </c>
      <c r="B25" s="108" t="s">
        <v>159</v>
      </c>
      <c r="C25" s="108" t="s">
        <v>160</v>
      </c>
      <c r="D25" s="86" t="s">
        <v>9</v>
      </c>
      <c r="E25" s="86">
        <v>69</v>
      </c>
      <c r="F25" s="108" t="s">
        <v>133</v>
      </c>
      <c r="G25" s="119">
        <v>6.5972222222222222E-3</v>
      </c>
      <c r="H25" s="119">
        <v>4.0162037037037038E-2</v>
      </c>
      <c r="I25" s="102">
        <v>2</v>
      </c>
      <c r="J25" s="120">
        <v>14</v>
      </c>
      <c r="K25" s="120">
        <f t="shared" si="0"/>
        <v>12</v>
      </c>
      <c r="L25" s="122">
        <f t="shared" si="1"/>
        <v>3.3564814814814818E-2</v>
      </c>
      <c r="M25" s="106">
        <v>9</v>
      </c>
      <c r="N25" s="107">
        <v>126</v>
      </c>
      <c r="O25" s="97" t="s">
        <v>286</v>
      </c>
      <c r="P25" s="109">
        <v>104</v>
      </c>
      <c r="Q25" s="110">
        <f t="shared" si="2"/>
        <v>230</v>
      </c>
      <c r="R25" s="111">
        <v>22</v>
      </c>
    </row>
    <row r="26" spans="1:18" ht="19.5" x14ac:dyDescent="0.2">
      <c r="A26" s="126">
        <v>142</v>
      </c>
      <c r="B26" s="108" t="s">
        <v>182</v>
      </c>
      <c r="C26" s="108" t="s">
        <v>160</v>
      </c>
      <c r="D26" s="86" t="s">
        <v>9</v>
      </c>
      <c r="E26" s="86">
        <v>69</v>
      </c>
      <c r="F26" s="108" t="s">
        <v>134</v>
      </c>
      <c r="G26" s="119">
        <v>1.5972222222222224E-2</v>
      </c>
      <c r="H26" s="119">
        <v>4.0659722222222222E-2</v>
      </c>
      <c r="I26" s="102"/>
      <c r="J26" s="120">
        <v>16</v>
      </c>
      <c r="K26" s="120">
        <f t="shared" si="0"/>
        <v>16</v>
      </c>
      <c r="L26" s="122">
        <f t="shared" si="1"/>
        <v>2.4687499999999998E-2</v>
      </c>
      <c r="M26" s="106">
        <v>7</v>
      </c>
      <c r="N26" s="107">
        <v>132</v>
      </c>
      <c r="O26" s="85" t="s">
        <v>291</v>
      </c>
      <c r="P26" s="109">
        <v>94</v>
      </c>
      <c r="Q26" s="110">
        <f t="shared" si="2"/>
        <v>226</v>
      </c>
      <c r="R26" s="111">
        <v>23</v>
      </c>
    </row>
    <row r="27" spans="1:18" ht="19.5" x14ac:dyDescent="0.2">
      <c r="A27" s="126">
        <v>146</v>
      </c>
      <c r="B27" s="108" t="s">
        <v>193</v>
      </c>
      <c r="C27" s="108" t="s">
        <v>127</v>
      </c>
      <c r="D27" s="86" t="s">
        <v>9</v>
      </c>
      <c r="E27" s="86">
        <v>69</v>
      </c>
      <c r="F27" s="108" t="s">
        <v>133</v>
      </c>
      <c r="G27" s="119">
        <v>3.8194444444444443E-3</v>
      </c>
      <c r="H27" s="119">
        <v>5.9467592592592593E-2</v>
      </c>
      <c r="I27" s="102">
        <v>18</v>
      </c>
      <c r="J27" s="120">
        <v>30</v>
      </c>
      <c r="K27" s="120">
        <f t="shared" si="0"/>
        <v>12</v>
      </c>
      <c r="L27" s="122">
        <f t="shared" si="1"/>
        <v>5.5648148148148148E-2</v>
      </c>
      <c r="M27" s="106">
        <v>10</v>
      </c>
      <c r="N27" s="107">
        <v>123</v>
      </c>
      <c r="O27" s="97" t="s">
        <v>290</v>
      </c>
      <c r="P27" s="109">
        <v>96</v>
      </c>
      <c r="Q27" s="110">
        <f t="shared" si="2"/>
        <v>219</v>
      </c>
      <c r="R27" s="111">
        <v>24</v>
      </c>
    </row>
    <row r="29" spans="1:18" s="85" customFormat="1" x14ac:dyDescent="0.2">
      <c r="A29" s="114" t="s">
        <v>121</v>
      </c>
      <c r="D29" s="85" t="s">
        <v>123</v>
      </c>
      <c r="R29" s="115"/>
    </row>
    <row r="30" spans="1:18" s="85" customFormat="1" x14ac:dyDescent="0.2">
      <c r="A30" s="114" t="s">
        <v>108</v>
      </c>
      <c r="F30" s="85" t="s">
        <v>107</v>
      </c>
      <c r="G30" s="116">
        <v>3.1261574074074074E-2</v>
      </c>
      <c r="H30" s="85" t="s">
        <v>110</v>
      </c>
      <c r="I30" s="116">
        <v>3.2638888888888891E-2</v>
      </c>
      <c r="J30" s="114" t="s">
        <v>109</v>
      </c>
      <c r="R30" s="115"/>
    </row>
    <row r="31" spans="1:18" s="85" customFormat="1" x14ac:dyDescent="0.2">
      <c r="G31" s="116">
        <v>3.2650462962962964E-2</v>
      </c>
      <c r="H31" s="85" t="s">
        <v>110</v>
      </c>
      <c r="I31" s="116">
        <v>3.4027777777777775E-2</v>
      </c>
      <c r="J31" s="114" t="s">
        <v>111</v>
      </c>
      <c r="R31" s="115"/>
    </row>
    <row r="32" spans="1:18" s="85" customFormat="1" x14ac:dyDescent="0.2">
      <c r="G32" s="116">
        <v>3.4039351851851897E-2</v>
      </c>
      <c r="H32" s="85" t="s">
        <v>110</v>
      </c>
      <c r="I32" s="116">
        <v>3.54166666666667E-2</v>
      </c>
      <c r="J32" s="114" t="s">
        <v>112</v>
      </c>
      <c r="R32" s="115"/>
    </row>
    <row r="33" spans="7:18" s="85" customFormat="1" x14ac:dyDescent="0.2">
      <c r="G33" s="116">
        <v>3.5428240740740698E-2</v>
      </c>
      <c r="H33" s="85" t="s">
        <v>110</v>
      </c>
      <c r="I33" s="116">
        <v>3.6805555555555501E-2</v>
      </c>
      <c r="J33" s="114" t="s">
        <v>113</v>
      </c>
      <c r="R33" s="115"/>
    </row>
    <row r="34" spans="7:18" s="85" customFormat="1" x14ac:dyDescent="0.2">
      <c r="G34" s="116">
        <v>3.6817129629629602E-2</v>
      </c>
      <c r="H34" s="85" t="s">
        <v>110</v>
      </c>
      <c r="I34" s="116">
        <v>3.8194444444444399E-2</v>
      </c>
      <c r="J34" s="114" t="s">
        <v>114</v>
      </c>
      <c r="R34" s="115"/>
    </row>
    <row r="35" spans="7:18" s="85" customFormat="1" x14ac:dyDescent="0.2">
      <c r="G35" s="116">
        <v>3.82060185185185E-2</v>
      </c>
      <c r="H35" s="85" t="s">
        <v>110</v>
      </c>
      <c r="I35" s="116">
        <v>3.9583333333333297E-2</v>
      </c>
      <c r="J35" s="114" t="s">
        <v>115</v>
      </c>
      <c r="R35" s="115"/>
    </row>
    <row r="36" spans="7:18" s="85" customFormat="1" x14ac:dyDescent="0.2">
      <c r="G36" s="116">
        <v>3.9594907407407398E-2</v>
      </c>
      <c r="H36" s="85" t="s">
        <v>110</v>
      </c>
      <c r="I36" s="116">
        <v>4.0972222222222202E-2</v>
      </c>
      <c r="J36" s="114" t="s">
        <v>116</v>
      </c>
      <c r="R36" s="115"/>
    </row>
    <row r="37" spans="7:18" s="85" customFormat="1" x14ac:dyDescent="0.2">
      <c r="G37" s="116">
        <v>4.0983796296296303E-2</v>
      </c>
      <c r="H37" s="85" t="s">
        <v>110</v>
      </c>
      <c r="I37" s="116">
        <v>4.2361111111111099E-2</v>
      </c>
      <c r="J37" s="114" t="s">
        <v>117</v>
      </c>
      <c r="R37" s="115"/>
    </row>
    <row r="38" spans="7:18" s="85" customFormat="1" x14ac:dyDescent="0.2">
      <c r="G38" s="116">
        <v>4.2372685185185201E-2</v>
      </c>
      <c r="H38" s="85" t="s">
        <v>110</v>
      </c>
      <c r="I38" s="116">
        <v>4.3749999999999997E-2</v>
      </c>
      <c r="J38" s="114" t="s">
        <v>118</v>
      </c>
      <c r="R38" s="115"/>
    </row>
    <row r="39" spans="7:18" s="85" customFormat="1" x14ac:dyDescent="0.2">
      <c r="G39" s="116">
        <v>4.3761574074074099E-2</v>
      </c>
      <c r="H39" s="85" t="s">
        <v>110</v>
      </c>
      <c r="I39" s="116">
        <v>4.5138888888888902E-2</v>
      </c>
      <c r="J39" s="114" t="s">
        <v>119</v>
      </c>
      <c r="R39" s="115"/>
    </row>
    <row r="40" spans="7:18" s="85" customFormat="1" x14ac:dyDescent="0.2">
      <c r="G40" s="116">
        <v>4.5150462962963003E-2</v>
      </c>
      <c r="H40" s="85" t="s">
        <v>110</v>
      </c>
      <c r="I40" s="116">
        <v>4.6527777777777703E-2</v>
      </c>
      <c r="J40" s="114" t="s">
        <v>120</v>
      </c>
      <c r="R40" s="115"/>
    </row>
    <row r="41" spans="7:18" x14ac:dyDescent="0.2">
      <c r="G41" s="116">
        <v>4.6539351851851901E-2</v>
      </c>
      <c r="I41" s="116">
        <v>4.7916666666666698E-2</v>
      </c>
      <c r="J41" s="114" t="s">
        <v>254</v>
      </c>
    </row>
    <row r="42" spans="7:18" x14ac:dyDescent="0.2">
      <c r="G42" s="116">
        <v>4.7928240740740799E-2</v>
      </c>
      <c r="I42" s="116">
        <v>4.9305555555555602E-2</v>
      </c>
      <c r="J42" s="114" t="s">
        <v>255</v>
      </c>
    </row>
    <row r="43" spans="7:18" x14ac:dyDescent="0.2">
      <c r="G43" s="116">
        <v>4.9317129629629697E-2</v>
      </c>
      <c r="I43" s="116">
        <v>5.06944444444445E-2</v>
      </c>
      <c r="J43" s="114" t="s">
        <v>256</v>
      </c>
    </row>
    <row r="44" spans="7:18" x14ac:dyDescent="0.2">
      <c r="G44" s="116">
        <v>5.0706018518518602E-2</v>
      </c>
      <c r="I44" s="116">
        <v>5.2083333333333398E-2</v>
      </c>
      <c r="J44" s="114" t="s">
        <v>257</v>
      </c>
    </row>
    <row r="45" spans="7:18" x14ac:dyDescent="0.2">
      <c r="G45" s="116">
        <v>5.2094907407407499E-2</v>
      </c>
      <c r="I45" s="116">
        <v>5.3472222222222303E-2</v>
      </c>
      <c r="J45" s="114" t="s">
        <v>258</v>
      </c>
    </row>
    <row r="46" spans="7:18" x14ac:dyDescent="0.2">
      <c r="G46" s="116">
        <v>5.3483796296296397E-2</v>
      </c>
      <c r="I46" s="116">
        <v>5.4861111111111201E-2</v>
      </c>
      <c r="J46" s="114" t="s">
        <v>259</v>
      </c>
    </row>
    <row r="47" spans="7:18" x14ac:dyDescent="0.2">
      <c r="G47" s="116">
        <v>5.4872685185185302E-2</v>
      </c>
      <c r="I47" s="116">
        <v>5.6250000000000099E-2</v>
      </c>
      <c r="J47" s="114" t="s">
        <v>260</v>
      </c>
    </row>
    <row r="48" spans="7:18" x14ac:dyDescent="0.2">
      <c r="G48" s="116">
        <v>5.62615740740742E-2</v>
      </c>
      <c r="I48" s="116">
        <v>5.7638888888889003E-2</v>
      </c>
      <c r="J48" s="114" t="s">
        <v>261</v>
      </c>
    </row>
    <row r="49" spans="7:10" x14ac:dyDescent="0.2">
      <c r="G49" s="116">
        <v>5.7650462962963098E-2</v>
      </c>
      <c r="I49" s="116">
        <v>5.9027777777777998E-2</v>
      </c>
      <c r="J49" s="114" t="s">
        <v>262</v>
      </c>
    </row>
    <row r="50" spans="7:10" x14ac:dyDescent="0.2">
      <c r="G50" s="116">
        <v>5.9039351851852002E-2</v>
      </c>
      <c r="I50" s="116">
        <v>6.0416666666666903E-2</v>
      </c>
      <c r="J50" s="114" t="s">
        <v>263</v>
      </c>
    </row>
    <row r="51" spans="7:10" x14ac:dyDescent="0.2">
      <c r="G51" s="116">
        <v>6.04282407407409E-2</v>
      </c>
      <c r="I51" s="116">
        <v>6.1805555555555801E-2</v>
      </c>
      <c r="J51" s="114" t="s">
        <v>264</v>
      </c>
    </row>
    <row r="52" spans="7:10" x14ac:dyDescent="0.2">
      <c r="G52" s="116">
        <v>6.1817129629629798E-2</v>
      </c>
      <c r="I52" s="116">
        <v>6.3194444444444706E-2</v>
      </c>
      <c r="J52" s="114" t="s">
        <v>265</v>
      </c>
    </row>
    <row r="53" spans="7:10" x14ac:dyDescent="0.2">
      <c r="G53" s="116">
        <v>6.3206018518518703E-2</v>
      </c>
      <c r="I53" s="116">
        <v>6.4583333333333603E-2</v>
      </c>
      <c r="J53" s="114" t="s">
        <v>266</v>
      </c>
    </row>
    <row r="54" spans="7:10" x14ac:dyDescent="0.2">
      <c r="G54" s="116">
        <v>6.4594907407407601E-2</v>
      </c>
      <c r="I54" s="116">
        <v>6.5972222222222501E-2</v>
      </c>
      <c r="J54" s="114" t="s">
        <v>267</v>
      </c>
    </row>
  </sheetData>
  <sheetProtection algorithmName="SHA-512" hashValue="RO1GaNCou1UTD+2L+JnrWIUOHP866xxtDhH6hVN5WbJZG9ZL9QVegGxYaHTacRJc/1BAlXYHwy/sZEYwDHDBXQ==" saltValue="yg+wWGm0fCcLewsqNcTODg==" spinCount="100000" sheet="1" objects="1" scenarios="1" selectLockedCells="1" selectUnlockedCells="1"/>
  <sortState ref="A4:V27">
    <sortCondition descending="1" ref="Q4:Q27"/>
    <sortCondition descending="1" ref="N4:N27"/>
  </sortState>
  <mergeCells count="2">
    <mergeCell ref="A1:R1"/>
    <mergeCell ref="A2:R2"/>
  </mergeCells>
  <phoneticPr fontId="0" type="noConversion"/>
  <conditionalFormatting sqref="I3:I27">
    <cfRule type="cellIs" dxfId="8" priority="21" stopIfTrue="1" operator="lessThan">
      <formula>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88" orientation="landscape" horizontalDpi="4294967293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R17"/>
  <sheetViews>
    <sheetView zoomScale="75" zoomScaleNormal="75" workbookViewId="0">
      <selection activeCell="K61" sqref="K61"/>
    </sheetView>
  </sheetViews>
  <sheetFormatPr baseColWidth="10" defaultRowHeight="14.25" x14ac:dyDescent="0.2"/>
  <cols>
    <col min="1" max="1" width="11.42578125" style="97"/>
    <col min="2" max="2" width="20.140625" style="97" customWidth="1"/>
    <col min="3" max="3" width="17.140625" style="97" customWidth="1"/>
    <col min="4" max="5" width="11.42578125" style="97"/>
    <col min="6" max="6" width="15" style="97" bestFit="1" customWidth="1"/>
    <col min="7" max="7" width="13.28515625" style="97" customWidth="1"/>
    <col min="8" max="15" width="11.42578125" style="97"/>
    <col min="16" max="16" width="13.140625" style="97" customWidth="1"/>
    <col min="17" max="17" width="11.42578125" style="97"/>
    <col min="18" max="18" width="11.42578125" style="123"/>
    <col min="19" max="16384" width="11.42578125" style="97"/>
  </cols>
  <sheetData>
    <row r="1" spans="1:18" s="85" customFormat="1" ht="42" customHeight="1" x14ac:dyDescent="0.2">
      <c r="A1" s="140" t="s">
        <v>105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1"/>
      <c r="Q1" s="141"/>
      <c r="R1" s="141"/>
    </row>
    <row r="2" spans="1:18" s="85" customFormat="1" ht="39.75" customHeight="1" x14ac:dyDescent="0.2">
      <c r="A2" s="142" t="s">
        <v>102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3"/>
      <c r="Q2" s="143"/>
      <c r="R2" s="143"/>
    </row>
    <row r="3" spans="1:18" ht="39" x14ac:dyDescent="0.2">
      <c r="A3" s="86" t="s">
        <v>26</v>
      </c>
      <c r="B3" s="87" t="s">
        <v>47</v>
      </c>
      <c r="C3" s="87" t="s">
        <v>48</v>
      </c>
      <c r="D3" s="86" t="s">
        <v>5</v>
      </c>
      <c r="E3" s="86" t="s">
        <v>24</v>
      </c>
      <c r="F3" s="86" t="s">
        <v>20</v>
      </c>
      <c r="G3" s="88" t="s">
        <v>0</v>
      </c>
      <c r="H3" s="88" t="s">
        <v>2</v>
      </c>
      <c r="I3" s="89" t="s">
        <v>12</v>
      </c>
      <c r="J3" s="90" t="s">
        <v>15</v>
      </c>
      <c r="K3" s="91" t="s">
        <v>16</v>
      </c>
      <c r="L3" s="92" t="s">
        <v>21</v>
      </c>
      <c r="M3" s="88" t="s">
        <v>23</v>
      </c>
      <c r="N3" s="93" t="s">
        <v>19</v>
      </c>
      <c r="O3" s="88" t="s">
        <v>25</v>
      </c>
      <c r="P3" s="94" t="s">
        <v>22</v>
      </c>
      <c r="Q3" s="95" t="s">
        <v>27</v>
      </c>
      <c r="R3" s="96" t="s">
        <v>28</v>
      </c>
    </row>
    <row r="4" spans="1:18" ht="19.5" x14ac:dyDescent="0.2">
      <c r="A4" s="118">
        <v>280</v>
      </c>
      <c r="B4" s="108" t="s">
        <v>200</v>
      </c>
      <c r="C4" s="108" t="s">
        <v>201</v>
      </c>
      <c r="D4" s="86" t="s">
        <v>8</v>
      </c>
      <c r="E4" s="86">
        <v>69</v>
      </c>
      <c r="F4" s="108" t="s">
        <v>133</v>
      </c>
      <c r="G4" s="119">
        <v>1.6319444444444445E-2</v>
      </c>
      <c r="H4" s="119">
        <v>5.0254629629629628E-2</v>
      </c>
      <c r="I4" s="102">
        <v>0</v>
      </c>
      <c r="J4" s="120">
        <v>44</v>
      </c>
      <c r="K4" s="121">
        <f>J4-I4</f>
        <v>44</v>
      </c>
      <c r="L4" s="122">
        <f>H4-G4</f>
        <v>3.3935185185185179E-2</v>
      </c>
      <c r="M4" s="106">
        <v>1</v>
      </c>
      <c r="N4" s="107">
        <v>150</v>
      </c>
      <c r="O4" s="120">
        <v>1</v>
      </c>
      <c r="P4" s="109">
        <v>150</v>
      </c>
      <c r="Q4" s="110">
        <f>N4+P4</f>
        <v>300</v>
      </c>
      <c r="R4" s="111">
        <v>1</v>
      </c>
    </row>
    <row r="6" spans="1:18" s="85" customFormat="1" x14ac:dyDescent="0.2">
      <c r="A6" s="114" t="s">
        <v>121</v>
      </c>
      <c r="D6" s="85" t="s">
        <v>124</v>
      </c>
      <c r="R6" s="115"/>
    </row>
    <row r="7" spans="1:18" s="85" customFormat="1" x14ac:dyDescent="0.2">
      <c r="A7" s="114" t="s">
        <v>108</v>
      </c>
      <c r="F7" s="85" t="s">
        <v>107</v>
      </c>
      <c r="G7" s="116">
        <v>3.8206018518518521E-2</v>
      </c>
      <c r="H7" s="85" t="s">
        <v>110</v>
      </c>
      <c r="I7" s="116">
        <v>3.9583333333333331E-2</v>
      </c>
      <c r="J7" s="114" t="s">
        <v>109</v>
      </c>
      <c r="R7" s="115"/>
    </row>
    <row r="8" spans="1:18" s="85" customFormat="1" x14ac:dyDescent="0.2">
      <c r="G8" s="116">
        <v>3.9594907407407405E-2</v>
      </c>
      <c r="H8" s="85" t="s">
        <v>110</v>
      </c>
      <c r="I8" s="116">
        <v>4.0972222222222222E-2</v>
      </c>
      <c r="J8" s="114" t="s">
        <v>111</v>
      </c>
      <c r="R8" s="115"/>
    </row>
    <row r="9" spans="1:18" s="85" customFormat="1" x14ac:dyDescent="0.2">
      <c r="G9" s="116">
        <v>4.0983796296296303E-2</v>
      </c>
      <c r="H9" s="85" t="s">
        <v>110</v>
      </c>
      <c r="I9" s="116">
        <v>4.2361111111111099E-2</v>
      </c>
      <c r="J9" s="114" t="s">
        <v>112</v>
      </c>
      <c r="R9" s="115"/>
    </row>
    <row r="10" spans="1:18" s="85" customFormat="1" x14ac:dyDescent="0.2">
      <c r="G10" s="116">
        <v>4.2372685185185201E-2</v>
      </c>
      <c r="H10" s="85" t="s">
        <v>110</v>
      </c>
      <c r="I10" s="116">
        <v>4.3749999999999997E-2</v>
      </c>
      <c r="J10" s="114" t="s">
        <v>113</v>
      </c>
      <c r="R10" s="115"/>
    </row>
    <row r="11" spans="1:18" s="85" customFormat="1" x14ac:dyDescent="0.2">
      <c r="G11" s="116">
        <v>4.3761574074074099E-2</v>
      </c>
      <c r="H11" s="85" t="s">
        <v>110</v>
      </c>
      <c r="I11" s="116">
        <v>4.5138888888888902E-2</v>
      </c>
      <c r="J11" s="114" t="s">
        <v>114</v>
      </c>
      <c r="R11" s="115"/>
    </row>
    <row r="12" spans="1:18" s="85" customFormat="1" x14ac:dyDescent="0.2">
      <c r="G12" s="116">
        <v>4.5150462962962899E-2</v>
      </c>
      <c r="H12" s="85" t="s">
        <v>110</v>
      </c>
      <c r="I12" s="116">
        <v>4.65277777777778E-2</v>
      </c>
      <c r="J12" s="114" t="s">
        <v>115</v>
      </c>
      <c r="R12" s="115"/>
    </row>
    <row r="13" spans="1:18" s="85" customFormat="1" x14ac:dyDescent="0.2">
      <c r="G13" s="116">
        <v>4.6539351851851797E-2</v>
      </c>
      <c r="H13" s="85" t="s">
        <v>110</v>
      </c>
      <c r="I13" s="116">
        <v>4.7916666666666698E-2</v>
      </c>
      <c r="J13" s="114" t="s">
        <v>116</v>
      </c>
      <c r="R13" s="115"/>
    </row>
    <row r="14" spans="1:18" s="85" customFormat="1" x14ac:dyDescent="0.2">
      <c r="G14" s="116">
        <v>4.7928240740740702E-2</v>
      </c>
      <c r="H14" s="85" t="s">
        <v>110</v>
      </c>
      <c r="I14" s="116">
        <v>4.9305555555555602E-2</v>
      </c>
      <c r="J14" s="114" t="s">
        <v>117</v>
      </c>
      <c r="R14" s="115"/>
    </row>
    <row r="15" spans="1:18" s="85" customFormat="1" x14ac:dyDescent="0.2">
      <c r="G15" s="116">
        <v>4.93171296296296E-2</v>
      </c>
      <c r="H15" s="85" t="s">
        <v>110</v>
      </c>
      <c r="I15" s="116">
        <v>5.0694444444444403E-2</v>
      </c>
      <c r="J15" s="114" t="s">
        <v>118</v>
      </c>
      <c r="R15" s="115"/>
    </row>
    <row r="16" spans="1:18" s="85" customFormat="1" x14ac:dyDescent="0.2">
      <c r="G16" s="116">
        <v>5.0706018518518498E-2</v>
      </c>
      <c r="H16" s="85" t="s">
        <v>110</v>
      </c>
      <c r="I16" s="116">
        <v>5.2083333333333301E-2</v>
      </c>
      <c r="J16" s="114" t="s">
        <v>119</v>
      </c>
      <c r="R16" s="115"/>
    </row>
    <row r="17" spans="7:18" s="85" customFormat="1" x14ac:dyDescent="0.2">
      <c r="G17" s="116">
        <v>5.2094907407407298E-2</v>
      </c>
      <c r="H17" s="85" t="s">
        <v>110</v>
      </c>
      <c r="I17" s="116">
        <v>5.3472222222222199E-2</v>
      </c>
      <c r="J17" s="114" t="s">
        <v>120</v>
      </c>
      <c r="R17" s="115"/>
    </row>
  </sheetData>
  <sheetProtection algorithmName="SHA-512" hashValue="TN2EFhkZZSk6FKx0UfpO3/8z7PdveCVyzj9wMu19m8a2ldMm5j8+rNnlQfqaJLBCpwhxo7Ka8kHPCY/5FyS8gg==" saltValue="DCHSap36Lztfq8MrfGoiNQ==" spinCount="100000" sheet="1" objects="1" scenarios="1" selectLockedCells="1" selectUnlockedCells="1"/>
  <mergeCells count="2">
    <mergeCell ref="A1:R1"/>
    <mergeCell ref="A2:R2"/>
  </mergeCells>
  <conditionalFormatting sqref="I3:I4">
    <cfRule type="cellIs" dxfId="7" priority="7" stopIfTrue="1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8" scale="92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13</vt:i4>
      </vt:variant>
    </vt:vector>
  </HeadingPairs>
  <TitlesOfParts>
    <vt:vector size="27" baseType="lpstr">
      <vt:lpstr>Recap dossard</vt:lpstr>
      <vt:lpstr>Saisie des resultats</vt:lpstr>
      <vt:lpstr>Poussins F</vt:lpstr>
      <vt:lpstr>Poussins G</vt:lpstr>
      <vt:lpstr>Pupilles F</vt:lpstr>
      <vt:lpstr>Pupilles G</vt:lpstr>
      <vt:lpstr>Benjamins F</vt:lpstr>
      <vt:lpstr>Benjamins G</vt:lpstr>
      <vt:lpstr>Minimes F</vt:lpstr>
      <vt:lpstr>Minimes G</vt:lpstr>
      <vt:lpstr>Cadets F</vt:lpstr>
      <vt:lpstr>Cadets G</vt:lpstr>
      <vt:lpstr>copie pour tri</vt:lpstr>
      <vt:lpstr>copie pout tri final</vt:lpstr>
      <vt:lpstr>CaracRecherche</vt:lpstr>
      <vt:lpstr>CategorieAge</vt:lpstr>
      <vt:lpstr>ClassementPoints</vt:lpstr>
      <vt:lpstr>PointXC</vt:lpstr>
      <vt:lpstr>'Benjamins F'!Zone_d_impression</vt:lpstr>
      <vt:lpstr>'Benjamins G'!Zone_d_impression</vt:lpstr>
      <vt:lpstr>'Cadets G'!Zone_d_impression</vt:lpstr>
      <vt:lpstr>'Minimes F'!Zone_d_impression</vt:lpstr>
      <vt:lpstr>'Minimes G'!Zone_d_impression</vt:lpstr>
      <vt:lpstr>'Poussins F'!Zone_d_impression</vt:lpstr>
      <vt:lpstr>'Poussins G'!Zone_d_impression</vt:lpstr>
      <vt:lpstr>'Pupilles F'!Zone_d_impression</vt:lpstr>
      <vt:lpstr>'Pupilles G'!Zone_d_impression</vt:lpstr>
    </vt:vector>
  </TitlesOfParts>
  <Company>A6-Origin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Origin</dc:creator>
  <cp:lastModifiedBy>SMYKOWSKI</cp:lastModifiedBy>
  <cp:lastPrinted>2022-05-15T16:26:07Z</cp:lastPrinted>
  <dcterms:created xsi:type="dcterms:W3CDTF">2010-03-13T12:37:06Z</dcterms:created>
  <dcterms:modified xsi:type="dcterms:W3CDTF">2022-05-17T07:47:27Z</dcterms:modified>
</cp:coreProperties>
</file>